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2\EMPRESA I EMPRENEDORIA\Competicio GIRD\"/>
    </mc:Choice>
  </mc:AlternateContent>
  <bookViews>
    <workbookView xWindow="0" yWindow="2130" windowWidth="11880" windowHeight="5745" tabRatio="833" activeTab="2"/>
  </bookViews>
  <sheets>
    <sheet name="PLA D'INVERSIONS I FINANÇAMENT" sheetId="12" r:id="rId1"/>
    <sheet name="IVA INVERSIÓ I AMORTITZACIÓ" sheetId="21" r:id="rId2"/>
    <sheet name="PRESS.PÈRDUES I GUANYS" sheetId="22" r:id="rId3"/>
    <sheet name="PRÉSTEC" sheetId="16" r:id="rId4"/>
    <sheet name="facturació i cost de compra" sheetId="23" r:id="rId5"/>
  </sheets>
  <definedNames>
    <definedName name="_xlnm.Print_Area" localSheetId="0">'PLA D''INVERSIONS I FINANÇAMENT'!$A$1:$F$64</definedName>
    <definedName name="_xlnm.Print_Area" localSheetId="2">'PRESS.PÈRDUES I GUANYS'!$A$1:$H$142</definedName>
    <definedName name="_xlnm.Print_Titles" localSheetId="3">PRÉSTEC!$1:$16</definedName>
  </definedNames>
  <calcPr calcId="162913"/>
</workbook>
</file>

<file path=xl/calcChain.xml><?xml version="1.0" encoding="utf-8"?>
<calcChain xmlns="http://schemas.openxmlformats.org/spreadsheetml/2006/main">
  <c r="P4" i="23" l="1"/>
  <c r="O5" i="23"/>
  <c r="E6" i="23"/>
  <c r="F6" i="23"/>
  <c r="K6" i="23"/>
  <c r="L6" i="23"/>
  <c r="O6" i="23"/>
  <c r="P6" i="23"/>
  <c r="E7" i="23"/>
  <c r="F7" i="23" s="1"/>
  <c r="K7" i="23"/>
  <c r="L7" i="23"/>
  <c r="O7" i="23"/>
  <c r="O51" i="23" s="1"/>
  <c r="P7" i="23"/>
  <c r="E8" i="23"/>
  <c r="F8" i="23" s="1"/>
  <c r="K8" i="23"/>
  <c r="L8" i="23"/>
  <c r="O8" i="23"/>
  <c r="P8" i="23"/>
  <c r="E9" i="23"/>
  <c r="F9" i="23"/>
  <c r="K9" i="23"/>
  <c r="L9" i="23"/>
  <c r="O9" i="23"/>
  <c r="P9" i="23"/>
  <c r="E10" i="23"/>
  <c r="F10" i="23"/>
  <c r="K10" i="23"/>
  <c r="L10" i="23"/>
  <c r="O10" i="23"/>
  <c r="P10" i="23"/>
  <c r="E11" i="23"/>
  <c r="F11" i="23" s="1"/>
  <c r="K11" i="23"/>
  <c r="L11" i="23"/>
  <c r="O11" i="23"/>
  <c r="P11" i="23"/>
  <c r="E12" i="23"/>
  <c r="F12" i="23"/>
  <c r="K12" i="23"/>
  <c r="L12" i="23"/>
  <c r="O12" i="23"/>
  <c r="P12" i="23"/>
  <c r="E13" i="23"/>
  <c r="F13" i="23" s="1"/>
  <c r="K13" i="23"/>
  <c r="L13" i="23"/>
  <c r="O13" i="23"/>
  <c r="P13" i="23"/>
  <c r="E14" i="23"/>
  <c r="F14" i="23"/>
  <c r="K14" i="23"/>
  <c r="L14" i="23"/>
  <c r="O14" i="23"/>
  <c r="P14" i="23"/>
  <c r="E15" i="23"/>
  <c r="F15" i="23"/>
  <c r="K15" i="23"/>
  <c r="L15" i="23"/>
  <c r="O15" i="23"/>
  <c r="P15" i="23"/>
  <c r="E16" i="23"/>
  <c r="F16" i="23"/>
  <c r="K16" i="23"/>
  <c r="L16" i="23"/>
  <c r="O16" i="23"/>
  <c r="P16" i="23"/>
  <c r="E17" i="23"/>
  <c r="F17" i="23"/>
  <c r="K17" i="23"/>
  <c r="L17" i="23"/>
  <c r="O17" i="23"/>
  <c r="P17" i="23"/>
  <c r="E18" i="23"/>
  <c r="F18" i="23"/>
  <c r="K18" i="23"/>
  <c r="L18" i="23"/>
  <c r="O18" i="23"/>
  <c r="P18" i="23"/>
  <c r="P20" i="23"/>
  <c r="O21" i="23"/>
  <c r="E22" i="23"/>
  <c r="F22" i="23"/>
  <c r="K22" i="23"/>
  <c r="L22" i="23"/>
  <c r="O22" i="23"/>
  <c r="P22" i="23"/>
  <c r="E23" i="23"/>
  <c r="F23" i="23"/>
  <c r="K23" i="23"/>
  <c r="L23" i="23"/>
  <c r="O23" i="23"/>
  <c r="P23" i="23"/>
  <c r="E24" i="23"/>
  <c r="F24" i="23"/>
  <c r="K24" i="23"/>
  <c r="L24" i="23"/>
  <c r="O24" i="23"/>
  <c r="P24" i="23"/>
  <c r="E25" i="23"/>
  <c r="F25" i="23"/>
  <c r="K25" i="23"/>
  <c r="L25" i="23"/>
  <c r="O25" i="23"/>
  <c r="P25" i="23"/>
  <c r="E26" i="23"/>
  <c r="F26" i="23"/>
  <c r="K26" i="23"/>
  <c r="L26" i="23"/>
  <c r="O26" i="23"/>
  <c r="P26" i="23"/>
  <c r="E27" i="23"/>
  <c r="F27" i="23" s="1"/>
  <c r="K27" i="23"/>
  <c r="L27" i="23"/>
  <c r="O27" i="23"/>
  <c r="P27" i="23"/>
  <c r="E28" i="23"/>
  <c r="F28" i="23"/>
  <c r="K28" i="23"/>
  <c r="L28" i="23"/>
  <c r="O28" i="23"/>
  <c r="P28" i="23"/>
  <c r="E29" i="23"/>
  <c r="F29" i="23" s="1"/>
  <c r="K29" i="23"/>
  <c r="L29" i="23"/>
  <c r="O29" i="23"/>
  <c r="P29" i="23"/>
  <c r="P31" i="23"/>
  <c r="O32" i="23"/>
  <c r="E33" i="23"/>
  <c r="F33" i="23"/>
  <c r="K33" i="23"/>
  <c r="L33" i="23"/>
  <c r="O33" i="23"/>
  <c r="P33" i="23"/>
  <c r="E34" i="23"/>
  <c r="F34" i="23"/>
  <c r="K34" i="23"/>
  <c r="L34" i="23"/>
  <c r="O34" i="23"/>
  <c r="P34" i="23"/>
  <c r="P36" i="23"/>
  <c r="O37" i="23"/>
  <c r="E38" i="23"/>
  <c r="F38" i="23"/>
  <c r="K38" i="23"/>
  <c r="L38" i="23"/>
  <c r="O38" i="23"/>
  <c r="P38" i="23"/>
  <c r="E39" i="23"/>
  <c r="F39" i="23"/>
  <c r="K39" i="23"/>
  <c r="L39" i="23"/>
  <c r="O39" i="23"/>
  <c r="P39" i="23"/>
  <c r="E40" i="23"/>
  <c r="F40" i="23"/>
  <c r="K40" i="23"/>
  <c r="L40" i="23"/>
  <c r="O40" i="23"/>
  <c r="P40" i="23"/>
  <c r="E41" i="23"/>
  <c r="F41" i="23"/>
  <c r="K41" i="23"/>
  <c r="L41" i="23"/>
  <c r="O41" i="23"/>
  <c r="P41" i="23"/>
  <c r="E42" i="23"/>
  <c r="F42" i="23"/>
  <c r="K42" i="23"/>
  <c r="L42" i="23"/>
  <c r="O42" i="23"/>
  <c r="P42" i="23"/>
  <c r="E43" i="23"/>
  <c r="F43" i="23" s="1"/>
  <c r="K43" i="23"/>
  <c r="L43" i="23"/>
  <c r="O43" i="23"/>
  <c r="P43" i="23"/>
  <c r="E44" i="23"/>
  <c r="F44" i="23"/>
  <c r="K44" i="23"/>
  <c r="L44" i="23"/>
  <c r="O44" i="23"/>
  <c r="P44" i="23"/>
  <c r="E45" i="23"/>
  <c r="F45" i="23" s="1"/>
  <c r="K45" i="23"/>
  <c r="L45" i="23"/>
  <c r="O45" i="23"/>
  <c r="P45" i="23"/>
  <c r="E46" i="23"/>
  <c r="F46" i="23"/>
  <c r="K46" i="23"/>
  <c r="L46" i="23"/>
  <c r="O46" i="23"/>
  <c r="P46" i="23"/>
  <c r="E47" i="23"/>
  <c r="F47" i="23"/>
  <c r="K47" i="23"/>
  <c r="L47" i="23"/>
  <c r="O47" i="23"/>
  <c r="P47" i="23"/>
  <c r="E48" i="23"/>
  <c r="F48" i="23" s="1"/>
  <c r="K48" i="23"/>
  <c r="L48" i="23"/>
  <c r="O48" i="23"/>
  <c r="P48" i="23"/>
  <c r="B6" i="21"/>
  <c r="B7" i="21"/>
  <c r="B8" i="21"/>
  <c r="C8" i="21"/>
  <c r="E8" i="21" s="1"/>
  <c r="B9" i="21"/>
  <c r="C9" i="21"/>
  <c r="E9" i="21" s="1"/>
  <c r="B10" i="21"/>
  <c r="C10" i="21"/>
  <c r="E10" i="21" s="1"/>
  <c r="B11" i="21"/>
  <c r="C11" i="21"/>
  <c r="E11" i="21" s="1"/>
  <c r="G11" i="21"/>
  <c r="B12" i="21"/>
  <c r="C12" i="21"/>
  <c r="E12" i="21" s="1"/>
  <c r="G12" i="21"/>
  <c r="B13" i="21"/>
  <c r="C13" i="21"/>
  <c r="E13" i="21" s="1"/>
  <c r="B14" i="21"/>
  <c r="E14" i="21"/>
  <c r="B15" i="21"/>
  <c r="C15" i="21"/>
  <c r="B16" i="21"/>
  <c r="C16" i="21"/>
  <c r="B17" i="21"/>
  <c r="C17" i="21"/>
  <c r="B18" i="21"/>
  <c r="C18" i="21"/>
  <c r="B19" i="21"/>
  <c r="E19" i="21"/>
  <c r="B20" i="21"/>
  <c r="C20" i="21"/>
  <c r="E20" i="21" s="1"/>
  <c r="B21" i="21"/>
  <c r="C21" i="21"/>
  <c r="E21" i="21" s="1"/>
  <c r="G21" i="21"/>
  <c r="B22" i="21"/>
  <c r="C22" i="21"/>
  <c r="E22" i="21" s="1"/>
  <c r="B23" i="21"/>
  <c r="C23" i="21"/>
  <c r="E23" i="21" s="1"/>
  <c r="B24" i="21"/>
  <c r="C24" i="21"/>
  <c r="E24" i="21" s="1"/>
  <c r="B25" i="21"/>
  <c r="C25" i="21"/>
  <c r="E25" i="21" s="1"/>
  <c r="B26" i="21"/>
  <c r="C26" i="21"/>
  <c r="E26" i="21" s="1"/>
  <c r="B27" i="21"/>
  <c r="C27" i="21"/>
  <c r="E27" i="21" s="1"/>
  <c r="E28" i="21"/>
  <c r="C29" i="21"/>
  <c r="E29" i="21" s="1"/>
  <c r="E30" i="21"/>
  <c r="G9" i="12"/>
  <c r="H9" i="12"/>
  <c r="I9" i="12" s="1"/>
  <c r="J9" i="12" s="1"/>
  <c r="H10" i="12"/>
  <c r="I10" i="12" s="1"/>
  <c r="J10" i="12" s="1"/>
  <c r="K10" i="12" s="1"/>
  <c r="L10" i="12" s="1"/>
  <c r="M10" i="12" s="1"/>
  <c r="N10" i="12" s="1"/>
  <c r="O10" i="12" s="1"/>
  <c r="P10" i="12" s="1"/>
  <c r="Q10" i="12" s="1"/>
  <c r="R10" i="12" s="1"/>
  <c r="C13" i="12"/>
  <c r="C20" i="12"/>
  <c r="C25" i="12"/>
  <c r="C34" i="12"/>
  <c r="C47" i="12"/>
  <c r="C50" i="12"/>
  <c r="C53" i="12"/>
  <c r="D24" i="22"/>
  <c r="E24" i="22" s="1"/>
  <c r="D28" i="22"/>
  <c r="E28" i="22" s="1"/>
  <c r="D29" i="22"/>
  <c r="E29" i="22" s="1"/>
  <c r="D34" i="22"/>
  <c r="D35" i="22"/>
  <c r="E35" i="22" s="1"/>
  <c r="D36" i="22"/>
  <c r="E36" i="22"/>
  <c r="D37" i="22"/>
  <c r="E37" i="22" s="1"/>
  <c r="D38" i="22"/>
  <c r="E38" i="22" s="1"/>
  <c r="C39" i="22"/>
  <c r="D40" i="22"/>
  <c r="E40" i="22" s="1"/>
  <c r="D41" i="22"/>
  <c r="E41" i="22" s="1"/>
  <c r="D42" i="22"/>
  <c r="E42" i="22" s="1"/>
  <c r="D43" i="22"/>
  <c r="E43" i="22"/>
  <c r="D44" i="22"/>
  <c r="E44" i="22" s="1"/>
  <c r="D45" i="22"/>
  <c r="E45" i="22"/>
  <c r="D46" i="22"/>
  <c r="E46" i="22"/>
  <c r="C47" i="22"/>
  <c r="D48" i="22"/>
  <c r="E48" i="22" s="1"/>
  <c r="D49" i="22"/>
  <c r="E49" i="22"/>
  <c r="D50" i="22"/>
  <c r="E50" i="22" s="1"/>
  <c r="D51" i="22"/>
  <c r="E51" i="22" s="1"/>
  <c r="D52" i="22"/>
  <c r="E52" i="22" s="1"/>
  <c r="D53" i="22"/>
  <c r="E53" i="22" s="1"/>
  <c r="C6" i="16"/>
  <c r="C17" i="16" s="1"/>
  <c r="E17" i="16" s="1"/>
  <c r="C10" i="16"/>
  <c r="B18" i="16"/>
  <c r="B19" i="16" s="1"/>
  <c r="B20" i="16" s="1"/>
  <c r="B21" i="16" s="1"/>
  <c r="B22" i="16" s="1"/>
  <c r="B23" i="16" s="1"/>
  <c r="B24" i="16" s="1"/>
  <c r="B25" i="16" s="1"/>
  <c r="B26" i="16" s="1"/>
  <c r="B27" i="16" s="1"/>
  <c r="B28" i="16"/>
  <c r="B29" i="16"/>
  <c r="B30" i="16"/>
  <c r="B31" i="16" s="1"/>
  <c r="B32" i="16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53" i="16" s="1"/>
  <c r="B54" i="16" s="1"/>
  <c r="B55" i="16" s="1"/>
  <c r="B56" i="16" s="1"/>
  <c r="B57" i="16" s="1"/>
  <c r="B58" i="16" s="1"/>
  <c r="B59" i="16" s="1"/>
  <c r="B60" i="16" s="1"/>
  <c r="B61" i="16" s="1"/>
  <c r="B62" i="16" s="1"/>
  <c r="B63" i="16" s="1"/>
  <c r="B64" i="16" s="1"/>
  <c r="B65" i="16" s="1"/>
  <c r="B66" i="16" s="1"/>
  <c r="B67" i="16" s="1"/>
  <c r="B68" i="16" s="1"/>
  <c r="B69" i="16" s="1"/>
  <c r="B70" i="16" s="1"/>
  <c r="B71" i="16" s="1"/>
  <c r="B72" i="16" s="1"/>
  <c r="B73" i="16" s="1"/>
  <c r="B74" i="16" s="1"/>
  <c r="B75" i="16" s="1"/>
  <c r="B76" i="16" s="1"/>
  <c r="B77" i="16" s="1"/>
  <c r="B78" i="16" s="1"/>
  <c r="B79" i="16" s="1"/>
  <c r="B80" i="16" s="1"/>
  <c r="B81" i="16" s="1"/>
  <c r="B82" i="16" s="1"/>
  <c r="B83" i="16" s="1"/>
  <c r="B84" i="16" s="1"/>
  <c r="B85" i="16" s="1"/>
  <c r="B86" i="16" s="1"/>
  <c r="B87" i="16" s="1"/>
  <c r="B88" i="16" s="1"/>
  <c r="B89" i="16" s="1"/>
  <c r="B90" i="16" s="1"/>
  <c r="B91" i="16" s="1"/>
  <c r="B92" i="16" s="1"/>
  <c r="B93" i="16" s="1"/>
  <c r="B94" i="16" s="1"/>
  <c r="B95" i="16" s="1"/>
  <c r="B96" i="16" s="1"/>
  <c r="B97" i="16" s="1"/>
  <c r="B98" i="16" s="1"/>
  <c r="B99" i="16" s="1"/>
  <c r="B100" i="16" s="1"/>
  <c r="B101" i="16" s="1"/>
  <c r="B102" i="16" s="1"/>
  <c r="B103" i="16" s="1"/>
  <c r="B104" i="16" s="1"/>
  <c r="B105" i="16" s="1"/>
  <c r="B106" i="16" s="1"/>
  <c r="B107" i="16" s="1"/>
  <c r="B108" i="16" s="1"/>
  <c r="B109" i="16" s="1"/>
  <c r="B110" i="16" s="1"/>
  <c r="B111" i="16" s="1"/>
  <c r="B112" i="16" s="1"/>
  <c r="B113" i="16" s="1"/>
  <c r="B114" i="16" s="1"/>
  <c r="B115" i="16" s="1"/>
  <c r="B116" i="16" s="1"/>
  <c r="B117" i="16" s="1"/>
  <c r="B118" i="16" s="1"/>
  <c r="B119" i="16" s="1"/>
  <c r="B120" i="16" s="1"/>
  <c r="B121" i="16" s="1"/>
  <c r="B122" i="16" s="1"/>
  <c r="B123" i="16" s="1"/>
  <c r="B124" i="16" s="1"/>
  <c r="B125" i="16" s="1"/>
  <c r="B126" i="16" s="1"/>
  <c r="B127" i="16" s="1"/>
  <c r="B128" i="16" s="1"/>
  <c r="B129" i="16" s="1"/>
  <c r="B130" i="16" s="1"/>
  <c r="B131" i="16" s="1"/>
  <c r="B132" i="16" s="1"/>
  <c r="B133" i="16" s="1"/>
  <c r="B134" i="16" s="1"/>
  <c r="B135" i="16" s="1"/>
  <c r="B136" i="16" s="1"/>
  <c r="B137" i="16" s="1"/>
  <c r="B138" i="16" s="1"/>
  <c r="B139" i="16" s="1"/>
  <c r="B140" i="16" s="1"/>
  <c r="B141" i="16" s="1"/>
  <c r="B142" i="16" s="1"/>
  <c r="B143" i="16" s="1"/>
  <c r="B144" i="16" s="1"/>
  <c r="B145" i="16" s="1"/>
  <c r="B146" i="16" s="1"/>
  <c r="B147" i="16" s="1"/>
  <c r="B148" i="16" s="1"/>
  <c r="B149" i="16" s="1"/>
  <c r="B150" i="16" s="1"/>
  <c r="B151" i="16" s="1"/>
  <c r="B152" i="16" s="1"/>
  <c r="B153" i="16" s="1"/>
  <c r="B154" i="16" s="1"/>
  <c r="B155" i="16" s="1"/>
  <c r="B156" i="16" s="1"/>
  <c r="B157" i="16" s="1"/>
  <c r="B158" i="16" s="1"/>
  <c r="B159" i="16" s="1"/>
  <c r="B160" i="16" s="1"/>
  <c r="B161" i="16" s="1"/>
  <c r="B162" i="16" s="1"/>
  <c r="B163" i="16" s="1"/>
  <c r="B164" i="16" s="1"/>
  <c r="B165" i="16" s="1"/>
  <c r="B166" i="16" s="1"/>
  <c r="B167" i="16" s="1"/>
  <c r="B168" i="16" s="1"/>
  <c r="B169" i="16" s="1"/>
  <c r="B170" i="16" s="1"/>
  <c r="B171" i="16" s="1"/>
  <c r="B172" i="16" s="1"/>
  <c r="B173" i="16" s="1"/>
  <c r="B174" i="16" s="1"/>
  <c r="B175" i="16" s="1"/>
  <c r="B176" i="16" s="1"/>
  <c r="B177" i="16" s="1"/>
  <c r="B178" i="16" s="1"/>
  <c r="B179" i="16" s="1"/>
  <c r="B180" i="16" s="1"/>
  <c r="B181" i="16" s="1"/>
  <c r="B182" i="16" s="1"/>
  <c r="B183" i="16" s="1"/>
  <c r="B184" i="16" s="1"/>
  <c r="E47" i="22" l="1"/>
  <c r="E39" i="22"/>
  <c r="D39" i="22"/>
  <c r="E7" i="12"/>
  <c r="H7" i="12"/>
  <c r="S10" i="12"/>
  <c r="T10" i="12" s="1"/>
  <c r="U10" i="12" s="1"/>
  <c r="V10" i="12" s="1"/>
  <c r="W10" i="12" s="1"/>
  <c r="X10" i="12" s="1"/>
  <c r="Y10" i="12" s="1"/>
  <c r="Z10" i="12" s="1"/>
  <c r="AA10" i="12" s="1"/>
  <c r="AB10" i="12" s="1"/>
  <c r="K9" i="12"/>
  <c r="L9" i="12" s="1"/>
  <c r="J7" i="12"/>
  <c r="I7" i="12"/>
  <c r="C11" i="16"/>
  <c r="D17" i="16" s="1"/>
  <c r="G26" i="21"/>
  <c r="G8" i="21"/>
  <c r="G25" i="21"/>
  <c r="C12" i="12"/>
  <c r="L51" i="23"/>
  <c r="D47" i="22"/>
  <c r="P51" i="23"/>
  <c r="K51" i="23"/>
  <c r="K53" i="23" s="1"/>
  <c r="K55" i="23" s="1"/>
  <c r="C57" i="12"/>
  <c r="K7" i="12"/>
  <c r="E34" i="22"/>
  <c r="E33" i="22" s="1"/>
  <c r="C33" i="22"/>
  <c r="G22" i="21"/>
  <c r="G27" i="21"/>
  <c r="G23" i="21"/>
  <c r="G13" i="21"/>
  <c r="G9" i="21"/>
  <c r="G24" i="21"/>
  <c r="G20" i="21"/>
  <c r="G10" i="21"/>
  <c r="G17" i="21"/>
  <c r="E17" i="21"/>
  <c r="G15" i="21"/>
  <c r="E15" i="21"/>
  <c r="C31" i="21"/>
  <c r="G18" i="21"/>
  <c r="E18" i="21"/>
  <c r="G16" i="21"/>
  <c r="E16" i="21"/>
  <c r="D33" i="22" l="1"/>
  <c r="F17" i="16"/>
  <c r="G17" i="16" s="1"/>
  <c r="D18" i="16"/>
  <c r="D19" i="16" s="1"/>
  <c r="D56" i="12"/>
  <c r="D49" i="12"/>
  <c r="D53" i="12"/>
  <c r="D52" i="12"/>
  <c r="D55" i="12"/>
  <c r="D48" i="12"/>
  <c r="D51" i="12"/>
  <c r="D54" i="12"/>
  <c r="C23" i="22"/>
  <c r="K56" i="23"/>
  <c r="D50" i="12"/>
  <c r="D47" i="12"/>
  <c r="M9" i="12"/>
  <c r="L7" i="12"/>
  <c r="L53" i="23"/>
  <c r="L55" i="23" s="1"/>
  <c r="C27" i="22" s="1"/>
  <c r="E31" i="21"/>
  <c r="G31" i="21"/>
  <c r="C56" i="22" s="1"/>
  <c r="C22" i="22" l="1"/>
  <c r="D23" i="22"/>
  <c r="C26" i="22"/>
  <c r="D27" i="22"/>
  <c r="C40" i="12"/>
  <c r="N9" i="12"/>
  <c r="M7" i="12"/>
  <c r="D57" i="12"/>
  <c r="D56" i="22"/>
  <c r="C18" i="16"/>
  <c r="E18" i="16" s="1"/>
  <c r="G18" i="16"/>
  <c r="D20" i="16"/>
  <c r="E27" i="22" l="1"/>
  <c r="E26" i="22" s="1"/>
  <c r="D26" i="22"/>
  <c r="E23" i="22"/>
  <c r="E22" i="22" s="1"/>
  <c r="E31" i="22" s="1"/>
  <c r="D22" i="22"/>
  <c r="C38" i="12"/>
  <c r="C42" i="12" s="1"/>
  <c r="D40" i="12" s="1"/>
  <c r="C31" i="22"/>
  <c r="O9" i="12"/>
  <c r="N7" i="12"/>
  <c r="E56" i="22"/>
  <c r="D23" i="12"/>
  <c r="D31" i="12"/>
  <c r="D21" i="12"/>
  <c r="D29" i="12"/>
  <c r="D28" i="12"/>
  <c r="D36" i="12"/>
  <c r="D35" i="12"/>
  <c r="F18" i="16"/>
  <c r="D21" i="16"/>
  <c r="G19" i="16"/>
  <c r="C19" i="16"/>
  <c r="E19" i="16" s="1"/>
  <c r="F19" i="16" s="1"/>
  <c r="D26" i="12" l="1"/>
  <c r="D27" i="12"/>
  <c r="D13" i="12"/>
  <c r="D32" i="12"/>
  <c r="D41" i="12"/>
  <c r="D25" i="12"/>
  <c r="D33" i="12"/>
  <c r="D14" i="12"/>
  <c r="D37" i="12"/>
  <c r="D15" i="12"/>
  <c r="D24" i="12"/>
  <c r="D20" i="12"/>
  <c r="D12" i="12" s="1"/>
  <c r="D39" i="12"/>
  <c r="D22" i="12"/>
  <c r="P9" i="12"/>
  <c r="O7" i="12"/>
  <c r="D19" i="12"/>
  <c r="D18" i="12"/>
  <c r="C54" i="22"/>
  <c r="C58" i="22" s="1"/>
  <c r="C32" i="22"/>
  <c r="C74" i="22" s="1"/>
  <c r="E32" i="22"/>
  <c r="E74" i="22" s="1"/>
  <c r="E54" i="22"/>
  <c r="E58" i="22" s="1"/>
  <c r="D16" i="12"/>
  <c r="D31" i="22"/>
  <c r="D17" i="12"/>
  <c r="D34" i="12"/>
  <c r="D30" i="12"/>
  <c r="D22" i="16"/>
  <c r="G20" i="16"/>
  <c r="C20" i="16"/>
  <c r="E20" i="16" s="1"/>
  <c r="D38" i="12" l="1"/>
  <c r="D42" i="12" s="1"/>
  <c r="D32" i="22"/>
  <c r="D74" i="22" s="1"/>
  <c r="D54" i="22"/>
  <c r="D58" i="22" s="1"/>
  <c r="P7" i="12"/>
  <c r="Q9" i="12"/>
  <c r="C21" i="16"/>
  <c r="E21" i="16" s="1"/>
  <c r="F21" i="16" s="1"/>
  <c r="G21" i="16"/>
  <c r="D23" i="16"/>
  <c r="F20" i="16"/>
  <c r="R9" i="12" l="1"/>
  <c r="Q7" i="12"/>
  <c r="G22" i="16"/>
  <c r="C22" i="16"/>
  <c r="E22" i="16" s="1"/>
  <c r="D24" i="16"/>
  <c r="S9" i="12" l="1"/>
  <c r="R7" i="12"/>
  <c r="D25" i="16"/>
  <c r="G23" i="16"/>
  <c r="C23" i="16"/>
  <c r="E23" i="16" s="1"/>
  <c r="F23" i="16" s="1"/>
  <c r="F22" i="16"/>
  <c r="T9" i="12" l="1"/>
  <c r="S7" i="12"/>
  <c r="D26" i="16"/>
  <c r="G24" i="16"/>
  <c r="C24" i="16"/>
  <c r="E24" i="16" s="1"/>
  <c r="U9" i="12" l="1"/>
  <c r="T7" i="12"/>
  <c r="D27" i="16"/>
  <c r="C25" i="16"/>
  <c r="E25" i="16" s="1"/>
  <c r="F25" i="16" s="1"/>
  <c r="G25" i="16"/>
  <c r="F24" i="16"/>
  <c r="V9" i="12" l="1"/>
  <c r="U7" i="12"/>
  <c r="D28" i="16"/>
  <c r="G26" i="16"/>
  <c r="C26" i="16"/>
  <c r="E26" i="16" s="1"/>
  <c r="V7" i="12" l="1"/>
  <c r="W9" i="12"/>
  <c r="D29" i="16"/>
  <c r="C27" i="16"/>
  <c r="E27" i="16" s="1"/>
  <c r="F27" i="16" s="1"/>
  <c r="G27" i="16"/>
  <c r="F26" i="16"/>
  <c r="X9" i="12" l="1"/>
  <c r="W7" i="12"/>
  <c r="D30" i="16"/>
  <c r="G28" i="16"/>
  <c r="C28" i="16"/>
  <c r="E28" i="16" s="1"/>
  <c r="X7" i="12" l="1"/>
  <c r="Y9" i="12"/>
  <c r="D31" i="16"/>
  <c r="G29" i="16"/>
  <c r="C29" i="16"/>
  <c r="E29" i="16" s="1"/>
  <c r="F7" i="16"/>
  <c r="F28" i="16"/>
  <c r="G7" i="16" s="1"/>
  <c r="Z9" i="12" l="1"/>
  <c r="Y7" i="12"/>
  <c r="C60" i="22"/>
  <c r="C59" i="22" s="1"/>
  <c r="D32" i="16"/>
  <c r="G30" i="16"/>
  <c r="C30" i="16"/>
  <c r="E30" i="16" s="1"/>
  <c r="F30" i="16" s="1"/>
  <c r="F29" i="16"/>
  <c r="Z7" i="12" l="1"/>
  <c r="AA9" i="12"/>
  <c r="D33" i="16"/>
  <c r="C31" i="16"/>
  <c r="E31" i="16" s="1"/>
  <c r="F31" i="16" s="1"/>
  <c r="G31" i="16"/>
  <c r="C73" i="22"/>
  <c r="C75" i="22" s="1"/>
  <c r="C62" i="22"/>
  <c r="AB9" i="12" l="1"/>
  <c r="AB7" i="12" s="1"/>
  <c r="AA7" i="12"/>
  <c r="D34" i="16"/>
  <c r="C64" i="22"/>
  <c r="C66" i="22" s="1"/>
  <c r="C68" i="22" s="1"/>
  <c r="C32" i="16"/>
  <c r="E32" i="16" s="1"/>
  <c r="F32" i="16" s="1"/>
  <c r="G32" i="16"/>
  <c r="D35" i="16" l="1"/>
  <c r="G33" i="16"/>
  <c r="C33" i="16"/>
  <c r="E33" i="16" s="1"/>
  <c r="F33" i="16" s="1"/>
  <c r="D36" i="16" l="1"/>
  <c r="G34" i="16"/>
  <c r="C34" i="16"/>
  <c r="E34" i="16" s="1"/>
  <c r="F34" i="16" s="1"/>
  <c r="D37" i="16" l="1"/>
  <c r="C35" i="16"/>
  <c r="E35" i="16" s="1"/>
  <c r="F35" i="16" s="1"/>
  <c r="G35" i="16"/>
  <c r="D38" i="16" l="1"/>
  <c r="C36" i="16"/>
  <c r="E36" i="16" s="1"/>
  <c r="F36" i="16" s="1"/>
  <c r="G36" i="16"/>
  <c r="D39" i="16" l="1"/>
  <c r="C37" i="16"/>
  <c r="E37" i="16" s="1"/>
  <c r="F37" i="16" s="1"/>
  <c r="G37" i="16"/>
  <c r="D40" i="16" l="1"/>
  <c r="C38" i="16"/>
  <c r="E38" i="16" s="1"/>
  <c r="F38" i="16" s="1"/>
  <c r="G38" i="16"/>
  <c r="D41" i="16" l="1"/>
  <c r="C39" i="16"/>
  <c r="E39" i="16" s="1"/>
  <c r="F39" i="16" s="1"/>
  <c r="G39" i="16"/>
  <c r="D42" i="16" l="1"/>
  <c r="C40" i="16"/>
  <c r="E40" i="16" s="1"/>
  <c r="G40" i="16"/>
  <c r="D43" i="16" l="1"/>
  <c r="F8" i="16"/>
  <c r="F40" i="16"/>
  <c r="G8" i="16" s="1"/>
  <c r="C41" i="16"/>
  <c r="E41" i="16" s="1"/>
  <c r="G41" i="16"/>
  <c r="D60" i="22" l="1"/>
  <c r="D59" i="22" s="1"/>
  <c r="F41" i="16"/>
  <c r="G42" i="16"/>
  <c r="C42" i="16"/>
  <c r="E42" i="16" s="1"/>
  <c r="F42" i="16" s="1"/>
  <c r="D44" i="16"/>
  <c r="D73" i="22" l="1"/>
  <c r="D75" i="22" s="1"/>
  <c r="D62" i="22"/>
  <c r="G43" i="16"/>
  <c r="C43" i="16"/>
  <c r="E43" i="16" s="1"/>
  <c r="F43" i="16" s="1"/>
  <c r="D45" i="16"/>
  <c r="D64" i="22" l="1"/>
  <c r="D66" i="22" s="1"/>
  <c r="D68" i="22" s="1"/>
  <c r="D46" i="16"/>
  <c r="C44" i="16"/>
  <c r="E44" i="16" s="1"/>
  <c r="F44" i="16" s="1"/>
  <c r="G44" i="16"/>
  <c r="D47" i="16" l="1"/>
  <c r="G45" i="16"/>
  <c r="C45" i="16"/>
  <c r="E45" i="16" s="1"/>
  <c r="D48" i="16" l="1"/>
  <c r="G46" i="16"/>
  <c r="C46" i="16"/>
  <c r="E46" i="16" s="1"/>
  <c r="F46" i="16" s="1"/>
  <c r="F45" i="16"/>
  <c r="D49" i="16" l="1"/>
  <c r="C47" i="16"/>
  <c r="E47" i="16" s="1"/>
  <c r="G47" i="16"/>
  <c r="C48" i="16" l="1"/>
  <c r="E48" i="16" s="1"/>
  <c r="F48" i="16" s="1"/>
  <c r="G48" i="16"/>
  <c r="D50" i="16"/>
  <c r="F47" i="16"/>
  <c r="C49" i="16" l="1"/>
  <c r="E49" i="16" s="1"/>
  <c r="F49" i="16" s="1"/>
  <c r="G49" i="16"/>
  <c r="D51" i="16"/>
  <c r="G50" i="16" l="1"/>
  <c r="C50" i="16"/>
  <c r="E50" i="16" s="1"/>
  <c r="F50" i="16" s="1"/>
  <c r="D52" i="16"/>
  <c r="G51" i="16" l="1"/>
  <c r="C51" i="16"/>
  <c r="E51" i="16" s="1"/>
  <c r="F51" i="16" s="1"/>
  <c r="D53" i="16"/>
  <c r="G52" i="16" l="1"/>
  <c r="C52" i="16"/>
  <c r="E52" i="16" s="1"/>
  <c r="D54" i="16"/>
  <c r="G53" i="16" l="1"/>
  <c r="C53" i="16"/>
  <c r="E53" i="16" s="1"/>
  <c r="F9" i="16"/>
  <c r="F52" i="16"/>
  <c r="G9" i="16" s="1"/>
  <c r="D55" i="16"/>
  <c r="F53" i="16" l="1"/>
  <c r="E60" i="22"/>
  <c r="E59" i="22" s="1"/>
  <c r="D56" i="16"/>
  <c r="C54" i="16"/>
  <c r="E54" i="16" s="1"/>
  <c r="F54" i="16" s="1"/>
  <c r="G54" i="16"/>
  <c r="D57" i="16" l="1"/>
  <c r="E73" i="22"/>
  <c r="E75" i="22" s="1"/>
  <c r="E62" i="22"/>
  <c r="C55" i="16"/>
  <c r="E55" i="16" s="1"/>
  <c r="G55" i="16"/>
  <c r="F55" i="16" l="1"/>
  <c r="D58" i="16"/>
  <c r="G56" i="16"/>
  <c r="C56" i="16"/>
  <c r="E56" i="16" s="1"/>
  <c r="F56" i="16" s="1"/>
  <c r="E64" i="22"/>
  <c r="E66" i="22" s="1"/>
  <c r="E68" i="22" s="1"/>
  <c r="D59" i="16" l="1"/>
  <c r="C57" i="16"/>
  <c r="E57" i="16" s="1"/>
  <c r="F57" i="16" s="1"/>
  <c r="G57" i="16"/>
  <c r="C58" i="16" l="1"/>
  <c r="E58" i="16" s="1"/>
  <c r="G58" i="16"/>
  <c r="D60" i="16"/>
  <c r="F58" i="16" l="1"/>
  <c r="G59" i="16"/>
  <c r="C59" i="16"/>
  <c r="E59" i="16" s="1"/>
  <c r="F59" i="16" s="1"/>
  <c r="D61" i="16"/>
  <c r="D62" i="16" l="1"/>
  <c r="G60" i="16"/>
  <c r="C60" i="16"/>
  <c r="E60" i="16" s="1"/>
  <c r="D63" i="16" l="1"/>
  <c r="G61" i="16"/>
  <c r="C61" i="16"/>
  <c r="E61" i="16" s="1"/>
  <c r="F61" i="16" s="1"/>
  <c r="F60" i="16"/>
  <c r="D64" i="16" l="1"/>
  <c r="C62" i="16"/>
  <c r="E62" i="16" s="1"/>
  <c r="F62" i="16" s="1"/>
  <c r="G62" i="16"/>
  <c r="D65" i="16" l="1"/>
  <c r="C63" i="16"/>
  <c r="E63" i="16" s="1"/>
  <c r="F63" i="16" s="1"/>
  <c r="G63" i="16"/>
  <c r="D66" i="16" l="1"/>
  <c r="C64" i="16"/>
  <c r="E64" i="16" s="1"/>
  <c r="G64" i="16"/>
  <c r="D67" i="16" l="1"/>
  <c r="F10" i="16"/>
  <c r="F64" i="16"/>
  <c r="G10" i="16" s="1"/>
  <c r="G65" i="16"/>
  <c r="C65" i="16"/>
  <c r="E65" i="16" s="1"/>
  <c r="F65" i="16" l="1"/>
  <c r="C66" i="16"/>
  <c r="E66" i="16" s="1"/>
  <c r="F66" i="16" s="1"/>
  <c r="G66" i="16"/>
  <c r="D68" i="16"/>
  <c r="D69" i="16" l="1"/>
  <c r="C67" i="16"/>
  <c r="E67" i="16" s="1"/>
  <c r="G67" i="16"/>
  <c r="D70" i="16" l="1"/>
  <c r="G68" i="16"/>
  <c r="C68" i="16"/>
  <c r="E68" i="16" s="1"/>
  <c r="F68" i="16" s="1"/>
  <c r="F67" i="16"/>
  <c r="D71" i="16" l="1"/>
  <c r="C69" i="16"/>
  <c r="E69" i="16" s="1"/>
  <c r="G69" i="16"/>
  <c r="C70" i="16" l="1"/>
  <c r="E70" i="16" s="1"/>
  <c r="F70" i="16" s="1"/>
  <c r="G70" i="16"/>
  <c r="D72" i="16"/>
  <c r="F69" i="16"/>
  <c r="G71" i="16" l="1"/>
  <c r="C71" i="16"/>
  <c r="E71" i="16" s="1"/>
  <c r="D73" i="16"/>
  <c r="G72" i="16" l="1"/>
  <c r="C72" i="16"/>
  <c r="E72" i="16" s="1"/>
  <c r="F72" i="16" s="1"/>
  <c r="F71" i="16"/>
  <c r="D74" i="16"/>
  <c r="D75" i="16" l="1"/>
  <c r="C73" i="16"/>
  <c r="E73" i="16" s="1"/>
  <c r="F73" i="16" s="1"/>
  <c r="G73" i="16"/>
  <c r="D76" i="16" l="1"/>
  <c r="C74" i="16"/>
  <c r="E74" i="16" s="1"/>
  <c r="F74" i="16" s="1"/>
  <c r="G74" i="16"/>
  <c r="D77" i="16" l="1"/>
  <c r="G75" i="16"/>
  <c r="C75" i="16"/>
  <c r="E75" i="16" s="1"/>
  <c r="F75" i="16" s="1"/>
  <c r="D78" i="16" l="1"/>
  <c r="G76" i="16"/>
  <c r="C76" i="16"/>
  <c r="E76" i="16" s="1"/>
  <c r="D79" i="16" l="1"/>
  <c r="C77" i="16"/>
  <c r="E77" i="16" s="1"/>
  <c r="F77" i="16" s="1"/>
  <c r="G77" i="16"/>
  <c r="F11" i="16"/>
  <c r="F12" i="16" s="1"/>
  <c r="F76" i="16"/>
  <c r="G11" i="16" s="1"/>
  <c r="G12" i="16" s="1"/>
  <c r="D80" i="16" l="1"/>
  <c r="C78" i="16"/>
  <c r="E78" i="16" s="1"/>
  <c r="F78" i="16" s="1"/>
  <c r="G78" i="16"/>
  <c r="D81" i="16" l="1"/>
  <c r="G79" i="16"/>
  <c r="C79" i="16"/>
  <c r="E79" i="16" s="1"/>
  <c r="F79" i="16" s="1"/>
  <c r="D82" i="16" l="1"/>
  <c r="G80" i="16"/>
  <c r="C80" i="16"/>
  <c r="E80" i="16" s="1"/>
  <c r="F80" i="16" s="1"/>
  <c r="D83" i="16" l="1"/>
  <c r="G81" i="16"/>
  <c r="C81" i="16"/>
  <c r="E81" i="16" s="1"/>
  <c r="F81" i="16" s="1"/>
  <c r="D84" i="16" l="1"/>
  <c r="C82" i="16"/>
  <c r="E82" i="16" s="1"/>
  <c r="F82" i="16" s="1"/>
  <c r="G82" i="16"/>
  <c r="D85" i="16" l="1"/>
  <c r="G83" i="16"/>
  <c r="C83" i="16"/>
  <c r="E83" i="16" s="1"/>
  <c r="F83" i="16" s="1"/>
  <c r="D86" i="16" l="1"/>
  <c r="G84" i="16"/>
  <c r="C84" i="16"/>
  <c r="E84" i="16" s="1"/>
  <c r="F84" i="16" s="1"/>
  <c r="D87" i="16" l="1"/>
  <c r="C85" i="16"/>
  <c r="E85" i="16" s="1"/>
  <c r="F85" i="16" s="1"/>
  <c r="G85" i="16"/>
  <c r="D88" i="16" l="1"/>
  <c r="C86" i="16"/>
  <c r="E86" i="16" s="1"/>
  <c r="F86" i="16" s="1"/>
  <c r="G86" i="16"/>
  <c r="D89" i="16" l="1"/>
  <c r="G87" i="16"/>
  <c r="C87" i="16"/>
  <c r="E87" i="16" s="1"/>
  <c r="F87" i="16" s="1"/>
  <c r="D90" i="16" l="1"/>
  <c r="G88" i="16"/>
  <c r="C88" i="16"/>
  <c r="E88" i="16" s="1"/>
  <c r="F88" i="16" s="1"/>
  <c r="D91" i="16" l="1"/>
  <c r="C89" i="16"/>
  <c r="E89" i="16" s="1"/>
  <c r="F89" i="16" s="1"/>
  <c r="G89" i="16"/>
  <c r="D92" i="16" l="1"/>
  <c r="G90" i="16"/>
  <c r="C90" i="16"/>
  <c r="E90" i="16" s="1"/>
  <c r="F90" i="16" s="1"/>
  <c r="D93" i="16" l="1"/>
  <c r="G91" i="16"/>
  <c r="C91" i="16"/>
  <c r="E91" i="16" s="1"/>
  <c r="F91" i="16" s="1"/>
  <c r="D94" i="16" l="1"/>
  <c r="G92" i="16"/>
  <c r="C92" i="16"/>
  <c r="E92" i="16" s="1"/>
  <c r="F92" i="16" s="1"/>
  <c r="D95" i="16" l="1"/>
  <c r="G93" i="16"/>
  <c r="C93" i="16"/>
  <c r="E93" i="16" s="1"/>
  <c r="F93" i="16" s="1"/>
  <c r="D96" i="16" l="1"/>
  <c r="C94" i="16"/>
  <c r="E94" i="16" s="1"/>
  <c r="F94" i="16" s="1"/>
  <c r="G94" i="16"/>
  <c r="D97" i="16" l="1"/>
  <c r="C95" i="16"/>
  <c r="E95" i="16" s="1"/>
  <c r="F95" i="16" s="1"/>
  <c r="G95" i="16"/>
  <c r="D98" i="16" l="1"/>
  <c r="G96" i="16"/>
  <c r="C96" i="16"/>
  <c r="E96" i="16" s="1"/>
  <c r="F96" i="16" s="1"/>
  <c r="D99" i="16" l="1"/>
  <c r="C97" i="16"/>
  <c r="E97" i="16" s="1"/>
  <c r="F97" i="16" s="1"/>
  <c r="G97" i="16"/>
  <c r="D100" i="16" l="1"/>
  <c r="C98" i="16"/>
  <c r="E98" i="16" s="1"/>
  <c r="F98" i="16" s="1"/>
  <c r="G98" i="16"/>
  <c r="D101" i="16" l="1"/>
  <c r="G99" i="16"/>
  <c r="C99" i="16"/>
  <c r="E99" i="16" s="1"/>
  <c r="F99" i="16" s="1"/>
  <c r="D102" i="16" l="1"/>
  <c r="C100" i="16"/>
  <c r="E100" i="16" s="1"/>
  <c r="F100" i="16" s="1"/>
  <c r="G100" i="16"/>
  <c r="D103" i="16" l="1"/>
  <c r="C101" i="16"/>
  <c r="E101" i="16" s="1"/>
  <c r="F101" i="16" s="1"/>
  <c r="G101" i="16"/>
  <c r="D104" i="16" l="1"/>
  <c r="C102" i="16"/>
  <c r="E102" i="16" s="1"/>
  <c r="F102" i="16" s="1"/>
  <c r="G102" i="16"/>
  <c r="D105" i="16" l="1"/>
  <c r="C103" i="16"/>
  <c r="E103" i="16" s="1"/>
  <c r="F103" i="16" s="1"/>
  <c r="G103" i="16"/>
  <c r="D106" i="16" l="1"/>
  <c r="C104" i="16"/>
  <c r="E104" i="16" s="1"/>
  <c r="F104" i="16" s="1"/>
  <c r="G104" i="16"/>
  <c r="D107" i="16" l="1"/>
  <c r="C105" i="16"/>
  <c r="E105" i="16" s="1"/>
  <c r="F105" i="16" s="1"/>
  <c r="G105" i="16"/>
  <c r="D108" i="16" l="1"/>
  <c r="C106" i="16"/>
  <c r="E106" i="16" s="1"/>
  <c r="F106" i="16" s="1"/>
  <c r="G106" i="16"/>
  <c r="D109" i="16" l="1"/>
  <c r="C107" i="16"/>
  <c r="E107" i="16" s="1"/>
  <c r="F107" i="16" s="1"/>
  <c r="G107" i="16"/>
  <c r="D110" i="16" l="1"/>
  <c r="C108" i="16"/>
  <c r="E108" i="16" s="1"/>
  <c r="F108" i="16" s="1"/>
  <c r="G108" i="16"/>
  <c r="D111" i="16" l="1"/>
  <c r="C109" i="16"/>
  <c r="E109" i="16" s="1"/>
  <c r="F109" i="16" s="1"/>
  <c r="G109" i="16"/>
  <c r="D112" i="16" l="1"/>
  <c r="C110" i="16"/>
  <c r="E110" i="16" s="1"/>
  <c r="F110" i="16" s="1"/>
  <c r="G110" i="16"/>
  <c r="D113" i="16" l="1"/>
  <c r="C111" i="16"/>
  <c r="E111" i="16" s="1"/>
  <c r="F111" i="16" s="1"/>
  <c r="G111" i="16"/>
  <c r="D114" i="16" l="1"/>
  <c r="G112" i="16"/>
  <c r="C112" i="16"/>
  <c r="E112" i="16" s="1"/>
  <c r="F112" i="16" s="1"/>
  <c r="D115" i="16" l="1"/>
  <c r="C113" i="16"/>
  <c r="E113" i="16" s="1"/>
  <c r="F113" i="16" s="1"/>
  <c r="G113" i="16"/>
  <c r="D116" i="16" l="1"/>
  <c r="C114" i="16"/>
  <c r="E114" i="16" s="1"/>
  <c r="F114" i="16" s="1"/>
  <c r="G114" i="16"/>
  <c r="D117" i="16" l="1"/>
  <c r="G115" i="16"/>
  <c r="C115" i="16"/>
  <c r="E115" i="16" s="1"/>
  <c r="F115" i="16" s="1"/>
  <c r="D118" i="16" l="1"/>
  <c r="C116" i="16"/>
  <c r="E116" i="16" s="1"/>
  <c r="F116" i="16" s="1"/>
  <c r="G116" i="16"/>
  <c r="D119" i="16" l="1"/>
  <c r="C117" i="16"/>
  <c r="E117" i="16" s="1"/>
  <c r="F117" i="16" s="1"/>
  <c r="G117" i="16"/>
  <c r="D120" i="16" l="1"/>
  <c r="C118" i="16"/>
  <c r="E118" i="16" s="1"/>
  <c r="F118" i="16" s="1"/>
  <c r="G118" i="16"/>
  <c r="D121" i="16" l="1"/>
  <c r="G119" i="16"/>
  <c r="C119" i="16"/>
  <c r="E119" i="16" s="1"/>
  <c r="F119" i="16" s="1"/>
  <c r="D122" i="16" l="1"/>
  <c r="G120" i="16"/>
  <c r="C120" i="16"/>
  <c r="E120" i="16" s="1"/>
  <c r="F120" i="16" s="1"/>
  <c r="D123" i="16" l="1"/>
  <c r="C121" i="16"/>
  <c r="E121" i="16" s="1"/>
  <c r="F121" i="16" s="1"/>
  <c r="G121" i="16"/>
  <c r="D124" i="16" l="1"/>
  <c r="G122" i="16"/>
  <c r="C122" i="16"/>
  <c r="E122" i="16" s="1"/>
  <c r="F122" i="16" s="1"/>
  <c r="D125" i="16" l="1"/>
  <c r="G123" i="16"/>
  <c r="C123" i="16"/>
  <c r="E123" i="16" s="1"/>
  <c r="F123" i="16" s="1"/>
  <c r="D126" i="16" l="1"/>
  <c r="G124" i="16"/>
  <c r="C124" i="16"/>
  <c r="E124" i="16" s="1"/>
  <c r="F124" i="16" s="1"/>
  <c r="D127" i="16" l="1"/>
  <c r="G125" i="16"/>
  <c r="C125" i="16"/>
  <c r="E125" i="16" s="1"/>
  <c r="F125" i="16" s="1"/>
  <c r="D128" i="16" l="1"/>
  <c r="G126" i="16"/>
  <c r="C126" i="16"/>
  <c r="E126" i="16" s="1"/>
  <c r="F126" i="16" s="1"/>
  <c r="D129" i="16" l="1"/>
  <c r="G127" i="16"/>
  <c r="C127" i="16"/>
  <c r="E127" i="16" s="1"/>
  <c r="F127" i="16" s="1"/>
  <c r="D130" i="16" l="1"/>
  <c r="G128" i="16"/>
  <c r="C128" i="16"/>
  <c r="E128" i="16" s="1"/>
  <c r="F128" i="16" s="1"/>
  <c r="D131" i="16" l="1"/>
  <c r="G129" i="16"/>
  <c r="C129" i="16"/>
  <c r="E129" i="16" s="1"/>
  <c r="F129" i="16" s="1"/>
  <c r="D132" i="16" l="1"/>
  <c r="C130" i="16"/>
  <c r="E130" i="16" s="1"/>
  <c r="F130" i="16" s="1"/>
  <c r="G130" i="16"/>
  <c r="D133" i="16" l="1"/>
  <c r="G131" i="16"/>
  <c r="C131" i="16"/>
  <c r="E131" i="16" s="1"/>
  <c r="F131" i="16" s="1"/>
  <c r="D134" i="16" l="1"/>
  <c r="G132" i="16"/>
  <c r="C132" i="16"/>
  <c r="E132" i="16" s="1"/>
  <c r="F132" i="16" s="1"/>
  <c r="D135" i="16" l="1"/>
  <c r="C133" i="16"/>
  <c r="E133" i="16" s="1"/>
  <c r="F133" i="16" s="1"/>
  <c r="G133" i="16"/>
  <c r="D136" i="16" l="1"/>
  <c r="C134" i="16"/>
  <c r="E134" i="16" s="1"/>
  <c r="F134" i="16" s="1"/>
  <c r="G134" i="16"/>
  <c r="D137" i="16" l="1"/>
  <c r="G135" i="16"/>
  <c r="C135" i="16"/>
  <c r="E135" i="16" s="1"/>
  <c r="F135" i="16" s="1"/>
  <c r="D138" i="16" l="1"/>
  <c r="C136" i="16"/>
  <c r="E136" i="16" s="1"/>
  <c r="F136" i="16" s="1"/>
  <c r="G136" i="16"/>
  <c r="D139" i="16" l="1"/>
  <c r="G137" i="16"/>
  <c r="C137" i="16"/>
  <c r="E137" i="16" s="1"/>
  <c r="F137" i="16" s="1"/>
  <c r="D140" i="16" l="1"/>
  <c r="C138" i="16"/>
  <c r="E138" i="16" s="1"/>
  <c r="F138" i="16" s="1"/>
  <c r="G138" i="16"/>
  <c r="D141" i="16" l="1"/>
  <c r="G139" i="16"/>
  <c r="C139" i="16"/>
  <c r="E139" i="16" s="1"/>
  <c r="F139" i="16" s="1"/>
  <c r="D142" i="16" l="1"/>
  <c r="C140" i="16"/>
  <c r="E140" i="16" s="1"/>
  <c r="F140" i="16" s="1"/>
  <c r="G140" i="16"/>
  <c r="D143" i="16" l="1"/>
  <c r="C141" i="16"/>
  <c r="E141" i="16" s="1"/>
  <c r="F141" i="16" s="1"/>
  <c r="G141" i="16"/>
  <c r="D144" i="16" l="1"/>
  <c r="G142" i="16"/>
  <c r="C142" i="16"/>
  <c r="E142" i="16" s="1"/>
  <c r="F142" i="16" s="1"/>
  <c r="D145" i="16" l="1"/>
  <c r="G143" i="16"/>
  <c r="C143" i="16"/>
  <c r="E143" i="16" s="1"/>
  <c r="F143" i="16" s="1"/>
  <c r="D146" i="16" l="1"/>
  <c r="G144" i="16"/>
  <c r="C144" i="16"/>
  <c r="E144" i="16" s="1"/>
  <c r="F144" i="16" s="1"/>
  <c r="D147" i="16" l="1"/>
  <c r="G145" i="16"/>
  <c r="C145" i="16"/>
  <c r="E145" i="16" s="1"/>
  <c r="F145" i="16" s="1"/>
  <c r="D148" i="16" l="1"/>
  <c r="G146" i="16"/>
  <c r="C146" i="16"/>
  <c r="E146" i="16" s="1"/>
  <c r="F146" i="16" s="1"/>
  <c r="D149" i="16" l="1"/>
  <c r="C147" i="16"/>
  <c r="E147" i="16" s="1"/>
  <c r="F147" i="16" s="1"/>
  <c r="G147" i="16"/>
  <c r="D150" i="16" l="1"/>
  <c r="G148" i="16"/>
  <c r="C148" i="16"/>
  <c r="E148" i="16" s="1"/>
  <c r="F148" i="16" s="1"/>
  <c r="D151" i="16" l="1"/>
  <c r="C149" i="16"/>
  <c r="E149" i="16" s="1"/>
  <c r="F149" i="16" s="1"/>
  <c r="G149" i="16"/>
  <c r="D152" i="16" l="1"/>
  <c r="G150" i="16"/>
  <c r="C150" i="16"/>
  <c r="E150" i="16" s="1"/>
  <c r="F150" i="16" s="1"/>
  <c r="D153" i="16" l="1"/>
  <c r="G151" i="16"/>
  <c r="C151" i="16"/>
  <c r="E151" i="16" s="1"/>
  <c r="F151" i="16" s="1"/>
  <c r="D154" i="16" l="1"/>
  <c r="C152" i="16"/>
  <c r="E152" i="16" s="1"/>
  <c r="F152" i="16" s="1"/>
  <c r="G152" i="16"/>
  <c r="D155" i="16" l="1"/>
  <c r="C153" i="16"/>
  <c r="E153" i="16" s="1"/>
  <c r="F153" i="16" s="1"/>
  <c r="G153" i="16"/>
  <c r="D156" i="16" l="1"/>
  <c r="G154" i="16"/>
  <c r="C154" i="16"/>
  <c r="E154" i="16" s="1"/>
  <c r="F154" i="16" s="1"/>
  <c r="D157" i="16" l="1"/>
  <c r="G155" i="16"/>
  <c r="C155" i="16"/>
  <c r="E155" i="16" s="1"/>
  <c r="F155" i="16" s="1"/>
  <c r="D158" i="16" l="1"/>
  <c r="G156" i="16"/>
  <c r="C156" i="16"/>
  <c r="E156" i="16" s="1"/>
  <c r="F156" i="16" s="1"/>
  <c r="D159" i="16" l="1"/>
  <c r="G157" i="16"/>
  <c r="C157" i="16"/>
  <c r="E157" i="16" s="1"/>
  <c r="F157" i="16" s="1"/>
  <c r="D160" i="16" l="1"/>
  <c r="G158" i="16"/>
  <c r="C158" i="16"/>
  <c r="E158" i="16" s="1"/>
  <c r="F158" i="16" s="1"/>
  <c r="D161" i="16" l="1"/>
  <c r="G159" i="16"/>
  <c r="C159" i="16"/>
  <c r="E159" i="16" s="1"/>
  <c r="F159" i="16" s="1"/>
  <c r="D162" i="16" l="1"/>
  <c r="C160" i="16"/>
  <c r="E160" i="16" s="1"/>
  <c r="F160" i="16" s="1"/>
  <c r="G160" i="16"/>
  <c r="D163" i="16" l="1"/>
  <c r="G161" i="16"/>
  <c r="C161" i="16"/>
  <c r="E161" i="16" s="1"/>
  <c r="F161" i="16" s="1"/>
  <c r="D164" i="16" l="1"/>
  <c r="G162" i="16"/>
  <c r="C162" i="16"/>
  <c r="E162" i="16" s="1"/>
  <c r="F162" i="16" s="1"/>
  <c r="D165" i="16" l="1"/>
  <c r="G163" i="16"/>
  <c r="C163" i="16"/>
  <c r="E163" i="16" s="1"/>
  <c r="F163" i="16" s="1"/>
  <c r="D166" i="16" l="1"/>
  <c r="G164" i="16"/>
  <c r="C164" i="16"/>
  <c r="E164" i="16" s="1"/>
  <c r="F164" i="16" s="1"/>
  <c r="D167" i="16" l="1"/>
  <c r="G165" i="16"/>
  <c r="C165" i="16"/>
  <c r="E165" i="16" s="1"/>
  <c r="F165" i="16" s="1"/>
  <c r="D168" i="16" l="1"/>
  <c r="C166" i="16"/>
  <c r="E166" i="16" s="1"/>
  <c r="F166" i="16" s="1"/>
  <c r="G166" i="16"/>
  <c r="D169" i="16" l="1"/>
  <c r="C167" i="16"/>
  <c r="E167" i="16" s="1"/>
  <c r="F167" i="16" s="1"/>
  <c r="G167" i="16"/>
  <c r="D170" i="16" l="1"/>
  <c r="G168" i="16"/>
  <c r="C168" i="16"/>
  <c r="E168" i="16" s="1"/>
  <c r="F168" i="16" s="1"/>
  <c r="D171" i="16" l="1"/>
  <c r="G169" i="16"/>
  <c r="C169" i="16"/>
  <c r="E169" i="16" s="1"/>
  <c r="F169" i="16" s="1"/>
  <c r="C170" i="16" l="1"/>
  <c r="E170" i="16" s="1"/>
  <c r="F170" i="16" s="1"/>
  <c r="G170" i="16"/>
  <c r="D172" i="16"/>
  <c r="C171" i="16" l="1"/>
  <c r="E171" i="16" s="1"/>
  <c r="F171" i="16" s="1"/>
  <c r="G171" i="16"/>
  <c r="D173" i="16"/>
  <c r="G172" i="16" l="1"/>
  <c r="C172" i="16"/>
  <c r="E172" i="16" s="1"/>
  <c r="F172" i="16" s="1"/>
  <c r="D174" i="16"/>
  <c r="G173" i="16" l="1"/>
  <c r="C173" i="16"/>
  <c r="E173" i="16" s="1"/>
  <c r="F173" i="16" s="1"/>
  <c r="D175" i="16"/>
  <c r="C174" i="16" l="1"/>
  <c r="E174" i="16" s="1"/>
  <c r="F174" i="16" s="1"/>
  <c r="G174" i="16"/>
  <c r="D176" i="16"/>
  <c r="C175" i="16" l="1"/>
  <c r="E175" i="16" s="1"/>
  <c r="F175" i="16" s="1"/>
  <c r="G175" i="16"/>
  <c r="D177" i="16"/>
  <c r="G176" i="16" l="1"/>
  <c r="C176" i="16"/>
  <c r="E176" i="16" s="1"/>
  <c r="F176" i="16" s="1"/>
  <c r="D178" i="16"/>
  <c r="G177" i="16" l="1"/>
  <c r="C177" i="16"/>
  <c r="E177" i="16" s="1"/>
  <c r="F177" i="16" s="1"/>
  <c r="D179" i="16"/>
  <c r="G178" i="16" l="1"/>
  <c r="C178" i="16"/>
  <c r="E178" i="16" s="1"/>
  <c r="F178" i="16" s="1"/>
  <c r="D180" i="16"/>
  <c r="C179" i="16" l="1"/>
  <c r="E179" i="16" s="1"/>
  <c r="F179" i="16" s="1"/>
  <c r="G179" i="16"/>
  <c r="D181" i="16"/>
  <c r="G180" i="16" l="1"/>
  <c r="C180" i="16"/>
  <c r="E180" i="16" s="1"/>
  <c r="F180" i="16" s="1"/>
  <c r="D182" i="16"/>
  <c r="G181" i="16" l="1"/>
  <c r="C181" i="16"/>
  <c r="E181" i="16" s="1"/>
  <c r="F181" i="16" s="1"/>
  <c r="D183" i="16"/>
  <c r="C182" i="16" l="1"/>
  <c r="E182" i="16" s="1"/>
  <c r="F182" i="16" s="1"/>
  <c r="G182" i="16"/>
  <c r="D184" i="16"/>
  <c r="G183" i="16" l="1"/>
  <c r="C183" i="16"/>
  <c r="E183" i="16" s="1"/>
  <c r="F183" i="16" s="1"/>
  <c r="C184" i="16" l="1"/>
  <c r="E184" i="16" s="1"/>
  <c r="F184" i="16" s="1"/>
  <c r="G184" i="16"/>
</calcChain>
</file>

<file path=xl/comments1.xml><?xml version="1.0" encoding="utf-8"?>
<comments xmlns="http://schemas.openxmlformats.org/spreadsheetml/2006/main">
  <authors>
    <author>INF</author>
    <author>pc</author>
  </authors>
  <commentList>
    <comment ref="C7" authorId="0" shapeId="0">
      <text>
        <r>
          <rPr>
            <sz val="8"/>
            <color indexed="81"/>
            <rFont val="Tahoma"/>
            <family val="2"/>
          </rPr>
          <t xml:space="preserve">Has de posar el número del mes en què inicies l'activitat. Per exemple, si és el març has de posar 3.
</t>
        </r>
      </text>
    </comment>
    <comment ref="B14" authorId="1" shapeId="0">
      <text>
        <r>
          <rPr>
            <sz val="8"/>
            <color indexed="81"/>
            <rFont val="Tahoma"/>
          </rPr>
          <t>Despeses de certificació negativa de nom, redacció d'escriptures, notaris, ITPAJD i inscripcions en registres.</t>
        </r>
      </text>
    </comment>
    <comment ref="B15" authorId="1" shapeId="0">
      <text>
        <r>
          <rPr>
            <sz val="8"/>
            <color indexed="81"/>
            <rFont val="Tahoma"/>
          </rPr>
          <t xml:space="preserve">Les despeses dels permisos municipals, d'alta censal a l'Administració d'Hisenda i l'Inscripció a la Seguretat Social.
</t>
        </r>
      </text>
    </comment>
    <comment ref="B26" authorId="1" shapeId="0">
      <text>
        <r>
          <rPr>
            <sz val="8"/>
            <color indexed="81"/>
            <rFont val="Tahoma"/>
          </rPr>
          <t xml:space="preserve">Només s'omplirà aquesta casella en cas de compra, nova construcció o reformes.
</t>
        </r>
      </text>
    </comment>
    <comment ref="B27" authorId="1" shapeId="0">
      <text>
        <r>
          <rPr>
            <sz val="8"/>
            <color indexed="81"/>
            <rFont val="Tahoma"/>
          </rPr>
          <t xml:space="preserve">Instal·lacions elèctriques, d'aigua, gas, climatització, mediambientals i seguretat.
</t>
        </r>
      </text>
    </comment>
    <comment ref="B33" authorId="1" shapeId="0">
      <text>
        <r>
          <rPr>
            <sz val="8"/>
            <color indexed="81"/>
            <rFont val="Tahoma"/>
          </rPr>
          <t xml:space="preserve">ESPESIFICAR A L'APARTAT D'OBSERVACIONS.
</t>
        </r>
      </text>
    </comment>
    <comment ref="B35" authorId="1" shapeId="0">
      <text>
        <r>
          <rPr>
            <sz val="8"/>
            <color indexed="81"/>
            <rFont val="Tahoma"/>
          </rPr>
          <t xml:space="preserve">Dipòsits i fiances del local a proveïdors, etc.
</t>
        </r>
      </text>
    </comment>
  </commentList>
</comments>
</file>

<file path=xl/comments2.xml><?xml version="1.0" encoding="utf-8"?>
<comments xmlns="http://schemas.openxmlformats.org/spreadsheetml/2006/main">
  <authors>
    <author>pc</author>
  </authors>
  <commentList>
    <comment ref="B29" authorId="0" shapeId="0">
      <text>
        <r>
          <rPr>
            <sz val="8"/>
            <color indexed="10"/>
            <rFont val="Tahoma"/>
            <family val="2"/>
          </rPr>
          <t>MODIFICA LA CASELLA DEL PERCENTATGE D'IVA</t>
        </r>
        <r>
          <rPr>
            <sz val="8"/>
            <color indexed="81"/>
            <rFont val="Tahoma"/>
            <family val="2"/>
          </rPr>
          <t xml:space="preserve"> segons el percentatge d'iva que correspongui al teu producte o servei. Els percentatges poden ser el 4%, el 7% o el 16%. Els comerços que els apliquin el recàrrec d'equivalència hauràn d'aplicar un +4% al percentage que els correspongués. </t>
        </r>
        <r>
          <rPr>
            <sz val="8"/>
            <color indexed="10"/>
            <rFont val="Tahoma"/>
            <family val="2"/>
          </rPr>
          <t>L'ACTIU CIRCULANT NO S'AMORTITZA.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INF</author>
    <author>pc</author>
  </authors>
  <commentList>
    <comment ref="B12" authorId="0" shapeId="0">
      <text>
        <r>
          <rPr>
            <sz val="8"/>
            <color indexed="10"/>
            <rFont val="Tahoma"/>
            <family val="2"/>
          </rPr>
          <t>SOCIETATS</t>
        </r>
        <r>
          <rPr>
            <sz val="8"/>
            <color indexed="81"/>
            <rFont val="Tahoma"/>
          </rPr>
          <t xml:space="preserve">: El tipus impositiu general de l'impost de societats és del 25%. Per a les cooperatives és  del 10%.
</t>
        </r>
        <r>
          <rPr>
            <sz val="8"/>
            <color indexed="10"/>
            <rFont val="Tahoma"/>
            <family val="2"/>
          </rPr>
          <t>Els Empresaris individuals</t>
        </r>
        <r>
          <rPr>
            <sz val="8"/>
            <color indexed="81"/>
            <rFont val="Tahoma"/>
          </rPr>
          <t xml:space="preserve"> que tributen per IRPF ho fan en </t>
        </r>
        <r>
          <rPr>
            <sz val="8"/>
            <color indexed="10"/>
            <rFont val="Tahoma"/>
            <family val="2"/>
          </rPr>
          <t>tipus progressius</t>
        </r>
        <r>
          <rPr>
            <sz val="8"/>
            <color indexed="81"/>
            <rFont val="Tahoma"/>
          </rPr>
          <t xml:space="preserve"> depenent del nivell de rendes,obtingudes per qualsevol concepte, de la persona. Com a previsió es recomana un 20%.
</t>
        </r>
      </text>
    </comment>
    <comment ref="B22" authorId="0" shapeId="0">
      <text>
        <r>
          <rPr>
            <sz val="8"/>
            <color indexed="81"/>
            <rFont val="Tahoma"/>
          </rPr>
          <t xml:space="preserve">Les vendes han de ser netes, es a dir, sense Iva. 
</t>
        </r>
      </text>
    </comment>
    <comment ref="B26" authorId="1" shapeId="0">
      <text>
        <r>
          <rPr>
            <sz val="8"/>
            <color indexed="81"/>
            <rFont val="Tahoma"/>
          </rPr>
          <t xml:space="preserve">Els costos variables són el cost dels productes comprats per vendre. En cas d'hever-els fabricat nosaltres mateixos, el cost de fabricació del produte que venem. També són costos variables les comisions per venda, despeses de transport i tots aquells costos que tenim només en cas de vendre el producte.
</t>
        </r>
      </text>
    </comment>
  </commentList>
</comments>
</file>

<file path=xl/comments4.xml><?xml version="1.0" encoding="utf-8"?>
<comments xmlns="http://schemas.openxmlformats.org/spreadsheetml/2006/main">
  <authors>
    <author>INF</author>
  </authors>
  <commentList>
    <comment ref="B7" authorId="0" shapeId="0">
      <text>
        <r>
          <rPr>
            <sz val="10"/>
            <color indexed="81"/>
            <rFont val="Tahoma"/>
            <family val="2"/>
          </rPr>
          <t>Indica el tipus d'interès que has acordat amb l'entitat bancària.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sz val="10"/>
            <color indexed="81"/>
            <rFont val="Tahoma"/>
            <family val="2"/>
          </rPr>
          <t>Indica el nombre d'anys en què retornareu el préstec, segons els acords amb l'entitat bancària.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<sst xmlns="http://schemas.openxmlformats.org/spreadsheetml/2006/main" count="214" uniqueCount="160">
  <si>
    <t xml:space="preserve"> </t>
  </si>
  <si>
    <t>TOTAL</t>
  </si>
  <si>
    <t>ANY 1</t>
  </si>
  <si>
    <t>ANY 2</t>
  </si>
  <si>
    <t>ANY 3</t>
  </si>
  <si>
    <t>PRINCIPAL</t>
  </si>
  <si>
    <t>QUOTA</t>
  </si>
  <si>
    <t>FINAL</t>
  </si>
  <si>
    <t>EUROS</t>
  </si>
  <si>
    <t>CAPITAL SOCIAL</t>
  </si>
  <si>
    <t>%</t>
  </si>
  <si>
    <t>N. PERÍODES</t>
  </si>
  <si>
    <t>PERÍODE</t>
  </si>
  <si>
    <t>CONSTITUCIÓ DE LA SOCIETAT</t>
  </si>
  <si>
    <t>DRETS DE TRASPÀS</t>
  </si>
  <si>
    <t>ADQUISICIONS EN ARRENDAMENT</t>
  </si>
  <si>
    <t>EDIFICIS I LOCALS</t>
  </si>
  <si>
    <t>MAQUINÀRIA</t>
  </si>
  <si>
    <t>EQUIPS INFORMÀTICS</t>
  </si>
  <si>
    <t>ELEMENTS DE TRANSPORT</t>
  </si>
  <si>
    <t>DIPÒSITS I FIANCES</t>
  </si>
  <si>
    <t>PARTICIPACIONS EN ALTRES SOCIETATS</t>
  </si>
  <si>
    <t>ACTIU CIRCULANT</t>
  </si>
  <si>
    <t>CAPITALITZACIÓ DE L'ATUR</t>
  </si>
  <si>
    <t>PRÉSTECS D'ENTITATS BANCÀRIES</t>
  </si>
  <si>
    <t>PRÉSTECS DE SOCIS I FAMILIARS</t>
  </si>
  <si>
    <t>PÒLISSES DE CRÈDIT I DESCOMPTE FINANCER</t>
  </si>
  <si>
    <t>PROVEÏDORS</t>
  </si>
  <si>
    <t>ALTRES</t>
  </si>
  <si>
    <t>DEUTE</t>
  </si>
  <si>
    <t>PENDENT</t>
  </si>
  <si>
    <t>INICI</t>
  </si>
  <si>
    <t>INTERÈS</t>
  </si>
  <si>
    <t>AMORTITZACIÓ</t>
  </si>
  <si>
    <t>NO S'AMORTITZA</t>
  </si>
  <si>
    <t>INFLACIÓ</t>
  </si>
  <si>
    <t>COSTOS FIXOS</t>
  </si>
  <si>
    <t>Lloguers</t>
  </si>
  <si>
    <t>Subministraments</t>
  </si>
  <si>
    <t>Llum</t>
  </si>
  <si>
    <t>Telèfon</t>
  </si>
  <si>
    <t>Aigua</t>
  </si>
  <si>
    <t>Gas</t>
  </si>
  <si>
    <t>Publicitat</t>
  </si>
  <si>
    <t>Manteniment</t>
  </si>
  <si>
    <t>Serveis exteriors</t>
  </si>
  <si>
    <t>Assegurances</t>
  </si>
  <si>
    <t>Préstecs</t>
  </si>
  <si>
    <t>FLUX DE CAIXA</t>
  </si>
  <si>
    <t>MARGE BRUT (%)</t>
  </si>
  <si>
    <t>IVA SUPORTAT</t>
  </si>
  <si>
    <t>NÚM. ANYS</t>
  </si>
  <si>
    <t>TOTAL D'INVERSIONS</t>
  </si>
  <si>
    <t>TOTAL DE FINANÇAMENTS</t>
  </si>
  <si>
    <t>Pòlisses de crèdit</t>
  </si>
  <si>
    <t>TIPUS INTERÈS</t>
  </si>
  <si>
    <t>PROGRAMARI INFORMÀTIC</t>
  </si>
  <si>
    <t>PREVISIÓ DE CREIXEMENT ANUAL</t>
  </si>
  <si>
    <t>MERCADERIES I/O MATÈRIES PRIMERES</t>
  </si>
  <si>
    <t>HP IVA SUPORTAT</t>
  </si>
  <si>
    <t>CAIXA (PREVISIÓ DE FONS)</t>
  </si>
  <si>
    <t>% IVA</t>
  </si>
  <si>
    <t>VIDA ÚTIL</t>
  </si>
  <si>
    <t>VALOR D'ADQUISICIÓ</t>
  </si>
  <si>
    <t>OBSERVACIONS I ACLARIMENTS</t>
  </si>
  <si>
    <t>TIPUS IMPOST SOBRE ELS BENEFICIS</t>
  </si>
  <si>
    <t xml:space="preserve">  Vendes línia Principal</t>
  </si>
  <si>
    <t xml:space="preserve">  Comisions per vendes</t>
  </si>
  <si>
    <t xml:space="preserve">  Compres de mercaderies</t>
  </si>
  <si>
    <t xml:space="preserve">  Altres costos variables</t>
  </si>
  <si>
    <t xml:space="preserve">Seguretat social </t>
  </si>
  <si>
    <t>Tributs locals (taxa d'escombraries, gual, etc.)</t>
  </si>
  <si>
    <t>SUPÒSITS</t>
  </si>
  <si>
    <t xml:space="preserve"> + VENDES TOTALS DE L'ACTIVITAT</t>
  </si>
  <si>
    <t>- COSTOS VARIABLES</t>
  </si>
  <si>
    <t>- COSTOS FIXOS</t>
  </si>
  <si>
    <t>= RECURSOS GENERATS</t>
  </si>
  <si>
    <t>- AMORTITZACIONS</t>
  </si>
  <si>
    <t xml:space="preserve"> = BENEFICI ABANS D'INTERESSOS I IMPOSTOS</t>
  </si>
  <si>
    <t>- COSTOS FINANCERS</t>
  </si>
  <si>
    <t>= BENEFICIS ABANS D'IMPOSTOS (BAI)</t>
  </si>
  <si>
    <t>- IMPOST S/ BENEFICIS</t>
  </si>
  <si>
    <t>= BENEFICI NET</t>
  </si>
  <si>
    <t>Marge brut en %</t>
  </si>
  <si>
    <t>= MARGE BRUT COMERCIAL</t>
  </si>
  <si>
    <t xml:space="preserve">PUNT MORT </t>
  </si>
  <si>
    <t>Responsabilitat Civil</t>
  </si>
  <si>
    <t>Local</t>
  </si>
  <si>
    <t>Vehicle</t>
  </si>
  <si>
    <t>Gener</t>
  </si>
  <si>
    <t>Febrer</t>
  </si>
  <si>
    <t>Març</t>
  </si>
  <si>
    <t xml:space="preserve">Març </t>
  </si>
  <si>
    <t>Abril</t>
  </si>
  <si>
    <t>Maig</t>
  </si>
  <si>
    <t>Juny</t>
  </si>
  <si>
    <t>Juliol</t>
  </si>
  <si>
    <t>Setembre</t>
  </si>
  <si>
    <t>Octubre</t>
  </si>
  <si>
    <t>Agost</t>
  </si>
  <si>
    <t>Novembre</t>
  </si>
  <si>
    <t>Desembre</t>
  </si>
  <si>
    <t>octubre</t>
  </si>
  <si>
    <t xml:space="preserve">Mes d'inici </t>
  </si>
  <si>
    <t xml:space="preserve">Any d'inici  </t>
  </si>
  <si>
    <t>IVA D'INVERSIÓ I AMORTITZACIÓ  DE L'ACTIU FIX</t>
  </si>
  <si>
    <t xml:space="preserve">   DESPESES DE CONSTITUCIÓ I ESTABLIMENT</t>
  </si>
  <si>
    <t xml:space="preserve">   IMMOBILITZAT IMMATERIAL</t>
  </si>
  <si>
    <t xml:space="preserve">   IMMOBILITZAT MATERIAL</t>
  </si>
  <si>
    <t xml:space="preserve">   IMMOBILITZAT FINANCER</t>
  </si>
  <si>
    <t xml:space="preserve">   RECURSOS PROPIS</t>
  </si>
  <si>
    <t xml:space="preserve">   DEUTES A LLARG TERMINI</t>
  </si>
  <si>
    <t xml:space="preserve">   DEUTES A CURT TERMINI</t>
  </si>
  <si>
    <t xml:space="preserve"> ACTIU FIX</t>
  </si>
  <si>
    <t xml:space="preserve"> ACTIU CIRCULANT</t>
  </si>
  <si>
    <t>Omplir només les caselles d'aquest color</t>
  </si>
  <si>
    <t xml:space="preserve">  ANY 1</t>
  </si>
  <si>
    <t xml:space="preserve">  ANY 2</t>
  </si>
  <si>
    <t xml:space="preserve">  ANY 3</t>
  </si>
  <si>
    <t xml:space="preserve">  ANY 4</t>
  </si>
  <si>
    <t xml:space="preserve">  ANY 5</t>
  </si>
  <si>
    <t>FORMALITZACIÓ CONTRACTE DE COMPRAVENDA</t>
  </si>
  <si>
    <t>ELABORACIÓ D'ESTUDIS DE MARQUETING,...</t>
  </si>
  <si>
    <t xml:space="preserve">PUBLICITAT DE LLANÇAMENT (LOGOS, VIATGES COMERCIALS...) </t>
  </si>
  <si>
    <t xml:space="preserve">MARQUES I PATENTS </t>
  </si>
  <si>
    <t>Autònom 1 promotor</t>
  </si>
  <si>
    <t>Mutues</t>
  </si>
  <si>
    <t xml:space="preserve">EINES I ESTRIS </t>
  </si>
  <si>
    <t>INSTAL·LACIONS I REFORMES DEL LOCAL</t>
  </si>
  <si>
    <t xml:space="preserve">PERMISOS D'OBERTURA I INICI D'ACTIVITAT </t>
  </si>
  <si>
    <t>ASSESSORAMENT LEGAL (gestoria)</t>
  </si>
  <si>
    <t>ALTRES IMMOBILITZATS (MATERIAL OFICINA i IMPREVSITOS)</t>
  </si>
  <si>
    <t>MOBILIARI ( taules, cadires, mostrador, despatx)</t>
  </si>
  <si>
    <t>Sous promotors</t>
  </si>
  <si>
    <t xml:space="preserve">  Vendes resta de línies- </t>
  </si>
  <si>
    <t xml:space="preserve">Sous del personal </t>
  </si>
  <si>
    <t>Altres  ( benzina )</t>
  </si>
  <si>
    <t>PROJECTE:</t>
  </si>
  <si>
    <t>ESTIMACIÓ CONSUM DIARI</t>
  </si>
  <si>
    <t>dilluns a dijous</t>
  </si>
  <si>
    <t>divendres a diumenge</t>
  </si>
  <si>
    <t>Preu de venda</t>
  </si>
  <si>
    <t>Preu de cost</t>
  </si>
  <si>
    <t>Marge</t>
  </si>
  <si>
    <t>Cost de compra</t>
  </si>
  <si>
    <t>Abs</t>
  </si>
  <si>
    <t>Rel</t>
  </si>
  <si>
    <t>Núm</t>
  </si>
  <si>
    <t>Facturació</t>
  </si>
  <si>
    <t>total diari</t>
  </si>
  <si>
    <t>dies setmana obert</t>
  </si>
  <si>
    <t>total setmanal</t>
  </si>
  <si>
    <t>mesos any obert</t>
  </si>
  <si>
    <t>total anual</t>
  </si>
  <si>
    <t>margen global</t>
  </si>
  <si>
    <t>CARTA DE PRODUCTES i/o SERVEIS</t>
  </si>
  <si>
    <t>PRODUCTES A</t>
  </si>
  <si>
    <t>PRODUCTES B</t>
  </si>
  <si>
    <t>PRODUCTES C</t>
  </si>
  <si>
    <t>PRODUCTES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</si>
</sst>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#,##0.00\ &quot;€&quot;;[Red]\-#,##0.00\ &quot;€&quot;"/>
    <numFmt numFmtId="164" formatCode="_-* #,##0\ _P_t_s_-;\-* #,##0\ _P_t_s_-;_-* &quot;-&quot;\ _P_t_s_-;_-@_-"/>
    <numFmt numFmtId="165" formatCode="_-* #,##0\ _P_T_A_-;\-* #,##0\ _P_T_A_-;_-* &quot;-&quot;\ _P_T_A_-;_-@_-"/>
    <numFmt numFmtId="166" formatCode="General_)"/>
    <numFmt numFmtId="167" formatCode="0.0%"/>
    <numFmt numFmtId="168" formatCode="_-* #,##0.00\ _P_t_s_-;\-* #,##0.00\ _P_t_s_-;_-* &quot;-&quot;\ _P_t_s_-;_-@_-"/>
  </numFmts>
  <fonts count="40" x14ac:knownFonts="1">
    <font>
      <sz val="10"/>
      <name val="Courier"/>
    </font>
    <font>
      <sz val="10"/>
      <name val="Arial"/>
    </font>
    <font>
      <sz val="10"/>
      <name val="Courier"/>
    </font>
    <font>
      <sz val="8"/>
      <color indexed="81"/>
      <name val="Tahoma"/>
    </font>
    <font>
      <sz val="10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0"/>
      <color indexed="58"/>
      <name val="Verdana"/>
      <family val="2"/>
    </font>
    <font>
      <sz val="8"/>
      <name val="Verdana"/>
      <family val="2"/>
    </font>
    <font>
      <sz val="10"/>
      <color indexed="10"/>
      <name val="Verdana"/>
      <family val="2"/>
    </font>
    <font>
      <sz val="8"/>
      <color indexed="10"/>
      <name val="Tahoma"/>
      <family val="2"/>
    </font>
    <font>
      <sz val="8"/>
      <color indexed="81"/>
      <name val="Tahoma"/>
      <family val="2"/>
    </font>
    <font>
      <b/>
      <sz val="10"/>
      <color indexed="58"/>
      <name val="Tahoma"/>
      <family val="2"/>
    </font>
    <font>
      <b/>
      <sz val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b/>
      <i/>
      <u/>
      <sz val="10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u/>
      <sz val="10"/>
      <color indexed="8"/>
      <name val="Verdana"/>
      <family val="2"/>
    </font>
    <font>
      <i/>
      <sz val="10"/>
      <color indexed="8"/>
      <name val="Verdana"/>
      <family val="2"/>
    </font>
    <font>
      <i/>
      <sz val="8"/>
      <color indexed="8"/>
      <name val="Verdana"/>
      <family val="2"/>
    </font>
    <font>
      <sz val="12"/>
      <name val="Verdana"/>
      <family val="2"/>
    </font>
    <font>
      <sz val="10"/>
      <color indexed="81"/>
      <name val="Tahoma"/>
      <family val="2"/>
    </font>
    <font>
      <b/>
      <sz val="8"/>
      <color indexed="9"/>
      <name val="Verdana"/>
      <family val="2"/>
    </font>
    <font>
      <b/>
      <sz val="10"/>
      <color indexed="9"/>
      <name val="Tahoma"/>
      <family val="2"/>
    </font>
    <font>
      <sz val="10"/>
      <color indexed="9"/>
      <name val="Tahoma"/>
      <family val="2"/>
    </font>
    <font>
      <i/>
      <sz val="10"/>
      <name val="Tahoma"/>
      <family val="2"/>
    </font>
    <font>
      <b/>
      <i/>
      <sz val="10"/>
      <color indexed="9"/>
      <name val="Verdana"/>
      <family val="2"/>
    </font>
    <font>
      <b/>
      <i/>
      <sz val="8"/>
      <color indexed="9"/>
      <name val="Verdana"/>
      <family val="2"/>
    </font>
    <font>
      <b/>
      <sz val="10"/>
      <color indexed="9"/>
      <name val="Verdana"/>
      <family val="2"/>
    </font>
    <font>
      <b/>
      <sz val="7"/>
      <color indexed="9"/>
      <name val="Verdana"/>
      <family val="2"/>
    </font>
    <font>
      <b/>
      <sz val="7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9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64"/>
      </right>
      <top/>
      <bottom style="thin">
        <color indexed="9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9"/>
      </top>
      <bottom style="thin">
        <color indexed="64"/>
      </bottom>
      <diagonal/>
    </border>
  </borders>
  <cellStyleXfs count="6">
    <xf numFmtId="39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0" fontId="1" fillId="0" borderId="0"/>
    <xf numFmtId="9" fontId="1" fillId="0" borderId="0" applyFont="0" applyFill="0" applyBorder="0" applyAlignment="0" applyProtection="0"/>
  </cellStyleXfs>
  <cellXfs count="325">
    <xf numFmtId="39" fontId="0" fillId="0" borderId="0" xfId="0"/>
    <xf numFmtId="0" fontId="4" fillId="0" borderId="0" xfId="4" applyFont="1"/>
    <xf numFmtId="165" fontId="4" fillId="0" borderId="0" xfId="2" applyFont="1"/>
    <xf numFmtId="168" fontId="4" fillId="0" borderId="0" xfId="1" applyNumberFormat="1" applyFont="1"/>
    <xf numFmtId="0" fontId="4" fillId="0" borderId="0" xfId="4" applyFont="1" applyAlignment="1">
      <alignment horizontal="left" indent="1"/>
    </xf>
    <xf numFmtId="0" fontId="4" fillId="0" borderId="0" xfId="4" applyFont="1" applyAlignment="1">
      <alignment horizontal="left" indent="2"/>
    </xf>
    <xf numFmtId="39" fontId="6" fillId="0" borderId="0" xfId="0" applyFont="1"/>
    <xf numFmtId="39" fontId="7" fillId="0" borderId="0" xfId="0" applyFont="1"/>
    <xf numFmtId="39" fontId="8" fillId="0" borderId="0" xfId="0" applyFont="1"/>
    <xf numFmtId="39" fontId="4" fillId="0" borderId="0" xfId="0" applyFont="1"/>
    <xf numFmtId="39" fontId="10" fillId="0" borderId="0" xfId="0" applyFont="1"/>
    <xf numFmtId="39" fontId="4" fillId="2" borderId="0" xfId="0" applyFont="1" applyFill="1" applyBorder="1"/>
    <xf numFmtId="0" fontId="10" fillId="2" borderId="0" xfId="4" applyFont="1" applyFill="1" applyBorder="1" applyAlignment="1">
      <alignment horizontal="left" indent="1"/>
    </xf>
    <xf numFmtId="168" fontId="10" fillId="2" borderId="0" xfId="1" applyNumberFormat="1" applyFont="1" applyFill="1" applyBorder="1"/>
    <xf numFmtId="167" fontId="10" fillId="2" borderId="0" xfId="5" applyNumberFormat="1" applyFont="1" applyFill="1" applyBorder="1"/>
    <xf numFmtId="39" fontId="0" fillId="2" borderId="0" xfId="0" applyFill="1" applyBorder="1"/>
    <xf numFmtId="0" fontId="9" fillId="2" borderId="0" xfId="4" applyFont="1" applyFill="1" applyBorder="1" applyProtection="1">
      <protection locked="0"/>
    </xf>
    <xf numFmtId="168" fontId="9" fillId="2" borderId="0" xfId="1" applyNumberFormat="1" applyFont="1" applyFill="1" applyBorder="1" applyProtection="1">
      <protection locked="0"/>
    </xf>
    <xf numFmtId="167" fontId="9" fillId="2" borderId="0" xfId="5" applyNumberFormat="1" applyFont="1" applyFill="1" applyBorder="1" applyProtection="1">
      <protection locked="0"/>
    </xf>
    <xf numFmtId="0" fontId="9" fillId="2" borderId="1" xfId="4" applyFont="1" applyFill="1" applyBorder="1"/>
    <xf numFmtId="168" fontId="10" fillId="2" borderId="1" xfId="1" applyNumberFormat="1" applyFont="1" applyFill="1" applyBorder="1"/>
    <xf numFmtId="167" fontId="10" fillId="2" borderId="1" xfId="5" applyNumberFormat="1" applyFont="1" applyFill="1" applyBorder="1"/>
    <xf numFmtId="39" fontId="4" fillId="2" borderId="1" xfId="0" applyFont="1" applyFill="1" applyBorder="1"/>
    <xf numFmtId="0" fontId="4" fillId="2" borderId="0" xfId="4" applyFont="1" applyFill="1" applyBorder="1"/>
    <xf numFmtId="39" fontId="4" fillId="2" borderId="0" xfId="0" applyFont="1" applyFill="1"/>
    <xf numFmtId="39" fontId="10" fillId="2" borderId="0" xfId="0" applyFont="1" applyFill="1"/>
    <xf numFmtId="0" fontId="4" fillId="2" borderId="0" xfId="4" applyFont="1" applyFill="1"/>
    <xf numFmtId="168" fontId="4" fillId="2" borderId="0" xfId="1" applyNumberFormat="1" applyFont="1" applyFill="1"/>
    <xf numFmtId="164" fontId="4" fillId="2" borderId="0" xfId="1" applyFont="1" applyFill="1"/>
    <xf numFmtId="165" fontId="4" fillId="2" borderId="0" xfId="2" applyFont="1" applyFill="1"/>
    <xf numFmtId="0" fontId="10" fillId="2" borderId="0" xfId="4" applyFont="1" applyFill="1"/>
    <xf numFmtId="0" fontId="4" fillId="2" borderId="2" xfId="4" applyFont="1" applyFill="1" applyBorder="1"/>
    <xf numFmtId="39" fontId="13" fillId="2" borderId="0" xfId="0" applyFont="1" applyFill="1"/>
    <xf numFmtId="0" fontId="11" fillId="2" borderId="0" xfId="4" applyFont="1" applyFill="1"/>
    <xf numFmtId="168" fontId="10" fillId="2" borderId="0" xfId="1" applyNumberFormat="1" applyFont="1" applyFill="1"/>
    <xf numFmtId="165" fontId="10" fillId="2" borderId="0" xfId="2" applyFont="1" applyFill="1"/>
    <xf numFmtId="49" fontId="4" fillId="2" borderId="1" xfId="1" applyNumberFormat="1" applyFont="1" applyFill="1" applyBorder="1" applyAlignment="1">
      <alignment vertical="top"/>
    </xf>
    <xf numFmtId="49" fontId="4" fillId="2" borderId="0" xfId="1" applyNumberFormat="1" applyFont="1" applyFill="1" applyBorder="1" applyAlignment="1">
      <alignment vertical="top"/>
    </xf>
    <xf numFmtId="39" fontId="4" fillId="3" borderId="0" xfId="0" applyFont="1" applyFill="1"/>
    <xf numFmtId="39" fontId="20" fillId="3" borderId="0" xfId="3" applyNumberFormat="1" applyFont="1" applyFill="1" applyBorder="1" applyAlignment="1" applyProtection="1">
      <alignment horizontal="left"/>
      <protection locked="0"/>
    </xf>
    <xf numFmtId="166" fontId="19" fillId="3" borderId="0" xfId="3" applyFont="1" applyFill="1"/>
    <xf numFmtId="39" fontId="19" fillId="3" borderId="0" xfId="3" applyNumberFormat="1" applyFont="1" applyFill="1" applyBorder="1" applyProtection="1">
      <protection locked="0"/>
    </xf>
    <xf numFmtId="39" fontId="10" fillId="3" borderId="0" xfId="0" applyFont="1" applyFill="1"/>
    <xf numFmtId="39" fontId="20" fillId="3" borderId="3" xfId="3" applyNumberFormat="1" applyFont="1" applyFill="1" applyBorder="1" applyAlignment="1" applyProtection="1">
      <alignment horizontal="left"/>
      <protection locked="0"/>
    </xf>
    <xf numFmtId="39" fontId="20" fillId="3" borderId="3" xfId="3" applyNumberFormat="1" applyFont="1" applyFill="1" applyBorder="1" applyProtection="1">
      <protection locked="0"/>
    </xf>
    <xf numFmtId="10" fontId="19" fillId="3" borderId="0" xfId="3" applyNumberFormat="1" applyFont="1" applyFill="1" applyBorder="1" applyProtection="1">
      <protection locked="0"/>
    </xf>
    <xf numFmtId="39" fontId="22" fillId="3" borderId="0" xfId="3" applyNumberFormat="1" applyFont="1" applyFill="1" applyBorder="1" applyAlignment="1" applyProtection="1">
      <alignment horizontal="left"/>
      <protection locked="0"/>
    </xf>
    <xf numFmtId="39" fontId="24" fillId="3" borderId="0" xfId="0" applyNumberFormat="1" applyFont="1" applyFill="1"/>
    <xf numFmtId="37" fontId="24" fillId="3" borderId="0" xfId="3" applyNumberFormat="1" applyFont="1" applyFill="1" applyBorder="1" applyProtection="1">
      <protection locked="0"/>
    </xf>
    <xf numFmtId="39" fontId="19" fillId="3" borderId="0" xfId="3" applyNumberFormat="1" applyFont="1" applyFill="1" applyProtection="1">
      <protection locked="0"/>
    </xf>
    <xf numFmtId="39" fontId="26" fillId="3" borderId="0" xfId="3" applyNumberFormat="1" applyFont="1" applyFill="1" applyBorder="1" applyAlignment="1" applyProtection="1">
      <alignment horizontal="left"/>
      <protection locked="0"/>
    </xf>
    <xf numFmtId="39" fontId="23" fillId="4" borderId="0" xfId="3" applyNumberFormat="1" applyFont="1" applyFill="1" applyBorder="1" applyProtection="1">
      <protection locked="0"/>
    </xf>
    <xf numFmtId="39" fontId="23" fillId="4" borderId="2" xfId="3" applyNumberFormat="1" applyFont="1" applyFill="1" applyBorder="1" applyProtection="1">
      <protection locked="0"/>
    </xf>
    <xf numFmtId="39" fontId="24" fillId="4" borderId="0" xfId="3" applyNumberFormat="1" applyFont="1" applyFill="1" applyBorder="1" applyProtection="1">
      <protection locked="0"/>
    </xf>
    <xf numFmtId="39" fontId="24" fillId="4" borderId="2" xfId="3" applyNumberFormat="1" applyFont="1" applyFill="1" applyBorder="1" applyProtection="1">
      <protection locked="0"/>
    </xf>
    <xf numFmtId="167" fontId="24" fillId="4" borderId="0" xfId="5" applyNumberFormat="1" applyFont="1" applyFill="1" applyBorder="1" applyAlignment="1" applyProtection="1">
      <alignment horizontal="center"/>
      <protection locked="0"/>
    </xf>
    <xf numFmtId="167" fontId="24" fillId="4" borderId="2" xfId="5" applyNumberFormat="1" applyFont="1" applyFill="1" applyBorder="1" applyAlignment="1" applyProtection="1">
      <alignment horizontal="center"/>
      <protection locked="0"/>
    </xf>
    <xf numFmtId="37" fontId="20" fillId="4" borderId="4" xfId="0" applyNumberFormat="1" applyFont="1" applyFill="1" applyBorder="1" applyAlignment="1">
      <alignment horizontal="center"/>
    </xf>
    <xf numFmtId="39" fontId="20" fillId="3" borderId="2" xfId="3" applyNumberFormat="1" applyFont="1" applyFill="1" applyBorder="1" applyAlignment="1" applyProtection="1">
      <alignment horizontal="left"/>
      <protection locked="0"/>
    </xf>
    <xf numFmtId="49" fontId="21" fillId="4" borderId="5" xfId="3" applyNumberFormat="1" applyFont="1" applyFill="1" applyBorder="1" applyAlignment="1" applyProtection="1">
      <alignment horizontal="left"/>
      <protection locked="0"/>
    </xf>
    <xf numFmtId="49" fontId="19" fillId="4" borderId="5" xfId="3" applyNumberFormat="1" applyFont="1" applyFill="1" applyBorder="1" applyAlignment="1" applyProtection="1">
      <alignment horizontal="left"/>
      <protection locked="0"/>
    </xf>
    <xf numFmtId="49" fontId="19" fillId="3" borderId="0" xfId="0" applyNumberFormat="1" applyFont="1" applyFill="1"/>
    <xf numFmtId="49" fontId="4" fillId="3" borderId="0" xfId="0" applyNumberFormat="1" applyFont="1" applyFill="1"/>
    <xf numFmtId="49" fontId="20" fillId="3" borderId="0" xfId="3" applyNumberFormat="1" applyFont="1" applyFill="1" applyBorder="1" applyProtection="1">
      <protection locked="0"/>
    </xf>
    <xf numFmtId="49" fontId="19" fillId="3" borderId="0" xfId="3" applyNumberFormat="1" applyFont="1" applyFill="1" applyBorder="1" applyProtection="1">
      <protection locked="0"/>
    </xf>
    <xf numFmtId="49" fontId="19" fillId="3" borderId="0" xfId="3" applyNumberFormat="1" applyFont="1" applyFill="1" applyBorder="1"/>
    <xf numFmtId="49" fontId="10" fillId="3" borderId="0" xfId="0" applyNumberFormat="1" applyFont="1" applyFill="1"/>
    <xf numFmtId="49" fontId="10" fillId="0" borderId="0" xfId="0" applyNumberFormat="1" applyFont="1"/>
    <xf numFmtId="49" fontId="19" fillId="4" borderId="6" xfId="3" applyNumberFormat="1" applyFont="1" applyFill="1" applyBorder="1" applyProtection="1">
      <protection locked="0"/>
    </xf>
    <xf numFmtId="49" fontId="19" fillId="4" borderId="5" xfId="5" applyNumberFormat="1" applyFont="1" applyFill="1" applyBorder="1" applyProtection="1">
      <protection locked="0"/>
    </xf>
    <xf numFmtId="37" fontId="25" fillId="4" borderId="4" xfId="3" applyNumberFormat="1" applyFont="1" applyFill="1" applyBorder="1" applyAlignment="1" applyProtection="1">
      <alignment horizontal="center"/>
      <protection locked="0"/>
    </xf>
    <xf numFmtId="8" fontId="24" fillId="4" borderId="1" xfId="3" applyNumberFormat="1" applyFont="1" applyFill="1" applyBorder="1" applyAlignment="1" applyProtection="1">
      <alignment horizontal="center"/>
      <protection locked="0"/>
    </xf>
    <xf numFmtId="8" fontId="24" fillId="4" borderId="7" xfId="3" applyNumberFormat="1" applyFont="1" applyFill="1" applyBorder="1" applyAlignment="1" applyProtection="1">
      <alignment horizontal="center"/>
      <protection locked="0"/>
    </xf>
    <xf numFmtId="37" fontId="24" fillId="3" borderId="0" xfId="3" applyNumberFormat="1" applyFont="1" applyFill="1" applyBorder="1" applyAlignment="1" applyProtection="1">
      <alignment horizontal="left"/>
      <protection locked="0"/>
    </xf>
    <xf numFmtId="0" fontId="9" fillId="2" borderId="0" xfId="4" applyFont="1" applyFill="1" applyAlignment="1">
      <alignment horizontal="right"/>
    </xf>
    <xf numFmtId="165" fontId="4" fillId="2" borderId="0" xfId="4" applyNumberFormat="1" applyFont="1" applyFill="1" applyAlignment="1">
      <alignment horizontal="center"/>
    </xf>
    <xf numFmtId="0" fontId="4" fillId="0" borderId="0" xfId="4" applyFont="1" applyAlignment="1">
      <alignment horizontal="center"/>
    </xf>
    <xf numFmtId="0" fontId="4" fillId="2" borderId="0" xfId="4" applyFont="1" applyFill="1" applyAlignment="1">
      <alignment horizontal="center"/>
    </xf>
    <xf numFmtId="39" fontId="26" fillId="3" borderId="0" xfId="3" applyNumberFormat="1" applyFont="1" applyFill="1" applyBorder="1" applyAlignment="1" applyProtection="1">
      <alignment horizontal="center"/>
      <protection locked="0"/>
    </xf>
    <xf numFmtId="168" fontId="10" fillId="5" borderId="8" xfId="1" applyNumberFormat="1" applyFont="1" applyFill="1" applyBorder="1"/>
    <xf numFmtId="168" fontId="10" fillId="5" borderId="9" xfId="1" applyNumberFormat="1" applyFont="1" applyFill="1" applyBorder="1"/>
    <xf numFmtId="0" fontId="9" fillId="5" borderId="5" xfId="4" applyFont="1" applyFill="1" applyBorder="1" applyAlignment="1"/>
    <xf numFmtId="167" fontId="10" fillId="5" borderId="0" xfId="5" applyNumberFormat="1" applyFont="1" applyFill="1" applyBorder="1"/>
    <xf numFmtId="168" fontId="10" fillId="5" borderId="2" xfId="1" applyNumberFormat="1" applyFont="1" applyFill="1" applyBorder="1"/>
    <xf numFmtId="1" fontId="10" fillId="5" borderId="10" xfId="1" applyNumberFormat="1" applyFont="1" applyFill="1" applyBorder="1"/>
    <xf numFmtId="0" fontId="13" fillId="6" borderId="6" xfId="4" applyFont="1" applyFill="1" applyBorder="1" applyAlignment="1">
      <alignment horizontal="left" indent="2"/>
    </xf>
    <xf numFmtId="168" fontId="13" fillId="6" borderId="11" xfId="1" applyNumberFormat="1" applyFont="1" applyFill="1" applyBorder="1"/>
    <xf numFmtId="167" fontId="13" fillId="6" borderId="1" xfId="5" applyNumberFormat="1" applyFont="1" applyFill="1" applyBorder="1"/>
    <xf numFmtId="168" fontId="13" fillId="6" borderId="7" xfId="1" applyNumberFormat="1" applyFont="1" applyFill="1" applyBorder="1"/>
    <xf numFmtId="1" fontId="13" fillId="6" borderId="1" xfId="1" applyNumberFormat="1" applyFont="1" applyFill="1" applyBorder="1" applyAlignment="1">
      <alignment horizontal="center" vertical="center"/>
    </xf>
    <xf numFmtId="0" fontId="13" fillId="6" borderId="5" xfId="4" applyFont="1" applyFill="1" applyBorder="1" applyAlignment="1">
      <alignment horizontal="left" indent="2"/>
    </xf>
    <xf numFmtId="168" fontId="13" fillId="6" borderId="12" xfId="1" applyNumberFormat="1" applyFont="1" applyFill="1" applyBorder="1"/>
    <xf numFmtId="167" fontId="13" fillId="6" borderId="0" xfId="5" applyNumberFormat="1" applyFont="1" applyFill="1" applyBorder="1"/>
    <xf numFmtId="168" fontId="13" fillId="6" borderId="2" xfId="1" applyNumberFormat="1" applyFont="1" applyFill="1" applyBorder="1"/>
    <xf numFmtId="1" fontId="13" fillId="6" borderId="0" xfId="1" applyNumberFormat="1" applyFont="1" applyFill="1" applyBorder="1" applyAlignment="1">
      <alignment horizontal="center" vertical="center"/>
    </xf>
    <xf numFmtId="0" fontId="13" fillId="6" borderId="13" xfId="4" applyFont="1" applyFill="1" applyBorder="1" applyAlignment="1">
      <alignment horizontal="left" indent="2"/>
    </xf>
    <xf numFmtId="168" fontId="13" fillId="6" borderId="14" xfId="1" applyNumberFormat="1" applyFont="1" applyFill="1" applyBorder="1"/>
    <xf numFmtId="167" fontId="13" fillId="6" borderId="15" xfId="5" applyNumberFormat="1" applyFont="1" applyFill="1" applyBorder="1"/>
    <xf numFmtId="168" fontId="13" fillId="6" borderId="16" xfId="1" applyNumberFormat="1" applyFont="1" applyFill="1" applyBorder="1"/>
    <xf numFmtId="1" fontId="13" fillId="6" borderId="15" xfId="1" applyNumberFormat="1" applyFont="1" applyFill="1" applyBorder="1" applyAlignment="1">
      <alignment horizontal="center" vertical="center"/>
    </xf>
    <xf numFmtId="0" fontId="13" fillId="6" borderId="6" xfId="4" applyFont="1" applyFill="1" applyBorder="1" applyAlignment="1">
      <alignment horizontal="left" indent="1"/>
    </xf>
    <xf numFmtId="168" fontId="10" fillId="6" borderId="11" xfId="1" applyNumberFormat="1" applyFont="1" applyFill="1" applyBorder="1"/>
    <xf numFmtId="167" fontId="14" fillId="6" borderId="1" xfId="5" applyNumberFormat="1" applyFont="1" applyFill="1" applyBorder="1"/>
    <xf numFmtId="168" fontId="10" fillId="6" borderId="7" xfId="1" applyNumberFormat="1" applyFont="1" applyFill="1" applyBorder="1"/>
    <xf numFmtId="49" fontId="13" fillId="6" borderId="1" xfId="1" applyNumberFormat="1" applyFont="1" applyFill="1" applyBorder="1" applyAlignment="1">
      <alignment shrinkToFit="1"/>
    </xf>
    <xf numFmtId="168" fontId="10" fillId="6" borderId="14" xfId="1" applyNumberFormat="1" applyFont="1" applyFill="1" applyBorder="1"/>
    <xf numFmtId="167" fontId="10" fillId="6" borderId="15" xfId="5" applyNumberFormat="1" applyFont="1" applyFill="1" applyBorder="1"/>
    <xf numFmtId="168" fontId="10" fillId="6" borderId="16" xfId="1" applyNumberFormat="1" applyFont="1" applyFill="1" applyBorder="1"/>
    <xf numFmtId="49" fontId="13" fillId="6" borderId="15" xfId="1" applyNumberFormat="1" applyFont="1" applyFill="1" applyBorder="1" applyAlignment="1">
      <alignment shrinkToFit="1"/>
    </xf>
    <xf numFmtId="168" fontId="18" fillId="5" borderId="4" xfId="1" applyNumberFormat="1" applyFont="1" applyFill="1" applyBorder="1" applyAlignment="1">
      <alignment horizontal="center"/>
    </xf>
    <xf numFmtId="164" fontId="18" fillId="5" borderId="4" xfId="1" applyFont="1" applyFill="1" applyBorder="1" applyAlignment="1">
      <alignment horizontal="center"/>
    </xf>
    <xf numFmtId="0" fontId="4" fillId="0" borderId="17" xfId="4" applyFont="1" applyBorder="1"/>
    <xf numFmtId="0" fontId="12" fillId="6" borderId="10" xfId="4" applyFont="1" applyFill="1" applyBorder="1"/>
    <xf numFmtId="168" fontId="10" fillId="6" borderId="18" xfId="1" applyNumberFormat="1" applyFont="1" applyFill="1" applyBorder="1"/>
    <xf numFmtId="167" fontId="10" fillId="6" borderId="19" xfId="5" applyNumberFormat="1" applyFont="1" applyFill="1" applyBorder="1"/>
    <xf numFmtId="168" fontId="10" fillId="6" borderId="8" xfId="1" applyNumberFormat="1" applyFont="1" applyFill="1" applyBorder="1"/>
    <xf numFmtId="1" fontId="10" fillId="6" borderId="19" xfId="1" applyNumberFormat="1" applyFont="1" applyFill="1" applyBorder="1" applyAlignment="1">
      <alignment horizontal="center" vertical="center"/>
    </xf>
    <xf numFmtId="0" fontId="12" fillId="6" borderId="20" xfId="4" applyFont="1" applyFill="1" applyBorder="1"/>
    <xf numFmtId="168" fontId="13" fillId="6" borderId="9" xfId="1" applyNumberFormat="1" applyFont="1" applyFill="1" applyBorder="1"/>
    <xf numFmtId="167" fontId="13" fillId="6" borderId="21" xfId="5" applyNumberFormat="1" applyFont="1" applyFill="1" applyBorder="1"/>
    <xf numFmtId="168" fontId="13" fillId="6" borderId="22" xfId="1" applyNumberFormat="1" applyFont="1" applyFill="1" applyBorder="1"/>
    <xf numFmtId="1" fontId="13" fillId="6" borderId="21" xfId="1" applyNumberFormat="1" applyFont="1" applyFill="1" applyBorder="1" applyAlignment="1">
      <alignment horizontal="center" vertical="center"/>
    </xf>
    <xf numFmtId="0" fontId="9" fillId="7" borderId="6" xfId="4" applyFont="1" applyFill="1" applyBorder="1"/>
    <xf numFmtId="168" fontId="10" fillId="7" borderId="11" xfId="1" applyNumberFormat="1" applyFont="1" applyFill="1" applyBorder="1"/>
    <xf numFmtId="167" fontId="10" fillId="7" borderId="1" xfId="5" applyNumberFormat="1" applyFont="1" applyFill="1" applyBorder="1"/>
    <xf numFmtId="168" fontId="10" fillId="7" borderId="7" xfId="1" applyNumberFormat="1" applyFont="1" applyFill="1" applyBorder="1"/>
    <xf numFmtId="1" fontId="10" fillId="7" borderId="1" xfId="1" applyNumberFormat="1" applyFont="1" applyFill="1" applyBorder="1" applyAlignment="1">
      <alignment horizontal="center" vertical="center"/>
    </xf>
    <xf numFmtId="0" fontId="12" fillId="7" borderId="10" xfId="4" applyFont="1" applyFill="1" applyBorder="1"/>
    <xf numFmtId="168" fontId="10" fillId="7" borderId="9" xfId="1" applyNumberFormat="1" applyFont="1" applyFill="1" applyBorder="1"/>
    <xf numFmtId="167" fontId="10" fillId="7" borderId="21" xfId="5" applyNumberFormat="1" applyFont="1" applyFill="1" applyBorder="1"/>
    <xf numFmtId="168" fontId="10" fillId="7" borderId="22" xfId="1" applyNumberFormat="1" applyFont="1" applyFill="1" applyBorder="1"/>
    <xf numFmtId="1" fontId="10" fillId="7" borderId="21" xfId="1" applyNumberFormat="1" applyFont="1" applyFill="1" applyBorder="1"/>
    <xf numFmtId="0" fontId="18" fillId="0" borderId="0" xfId="4" applyFont="1"/>
    <xf numFmtId="167" fontId="10" fillId="6" borderId="23" xfId="5" applyNumberFormat="1" applyFont="1" applyFill="1" applyBorder="1" applyAlignment="1">
      <alignment horizontal="left"/>
    </xf>
    <xf numFmtId="39" fontId="10" fillId="6" borderId="23" xfId="0" applyFont="1" applyFill="1" applyBorder="1" applyAlignment="1">
      <alignment horizontal="left"/>
    </xf>
    <xf numFmtId="168" fontId="11" fillId="8" borderId="4" xfId="1" applyNumberFormat="1" applyFont="1" applyFill="1" applyBorder="1" applyAlignment="1">
      <alignment horizontal="center" vertical="center" wrapText="1"/>
    </xf>
    <xf numFmtId="168" fontId="11" fillId="8" borderId="9" xfId="1" applyNumberFormat="1" applyFont="1" applyFill="1" applyBorder="1" applyAlignment="1">
      <alignment horizontal="center" vertical="center" wrapText="1"/>
    </xf>
    <xf numFmtId="0" fontId="18" fillId="8" borderId="3" xfId="4" applyFont="1" applyFill="1" applyBorder="1"/>
    <xf numFmtId="168" fontId="18" fillId="8" borderId="24" xfId="1" applyNumberFormat="1" applyFont="1" applyFill="1" applyBorder="1"/>
    <xf numFmtId="167" fontId="18" fillId="8" borderId="25" xfId="5" applyNumberFormat="1" applyFont="1" applyFill="1" applyBorder="1"/>
    <xf numFmtId="0" fontId="13" fillId="2" borderId="6" xfId="4" applyFont="1" applyFill="1" applyBorder="1" applyAlignment="1">
      <alignment horizontal="left" indent="1"/>
    </xf>
    <xf numFmtId="167" fontId="13" fillId="2" borderId="7" xfId="5" applyNumberFormat="1" applyFont="1" applyFill="1" applyBorder="1"/>
    <xf numFmtId="0" fontId="13" fillId="2" borderId="5" xfId="4" applyFont="1" applyFill="1" applyBorder="1" applyAlignment="1">
      <alignment horizontal="left" indent="1"/>
    </xf>
    <xf numFmtId="167" fontId="13" fillId="2" borderId="2" xfId="5" applyNumberFormat="1" applyFont="1" applyFill="1" applyBorder="1"/>
    <xf numFmtId="0" fontId="13" fillId="2" borderId="13" xfId="4" applyFont="1" applyFill="1" applyBorder="1" applyAlignment="1">
      <alignment horizontal="left" indent="1"/>
    </xf>
    <xf numFmtId="167" fontId="13" fillId="2" borderId="16" xfId="5" applyNumberFormat="1" applyFont="1" applyFill="1" applyBorder="1"/>
    <xf numFmtId="0" fontId="13" fillId="2" borderId="5" xfId="4" applyFont="1" applyFill="1" applyBorder="1" applyAlignment="1">
      <alignment horizontal="left" indent="2"/>
    </xf>
    <xf numFmtId="0" fontId="17" fillId="8" borderId="3" xfId="4" applyFont="1" applyFill="1" applyBorder="1"/>
    <xf numFmtId="168" fontId="4" fillId="8" borderId="24" xfId="1" applyNumberFormat="1" applyFont="1" applyFill="1" applyBorder="1"/>
    <xf numFmtId="167" fontId="4" fillId="8" borderId="25" xfId="5" applyNumberFormat="1" applyFont="1" applyFill="1" applyBorder="1"/>
    <xf numFmtId="0" fontId="4" fillId="2" borderId="5" xfId="4" applyFont="1" applyFill="1" applyBorder="1" applyAlignment="1">
      <alignment horizontal="left" indent="1"/>
    </xf>
    <xf numFmtId="167" fontId="4" fillId="2" borderId="2" xfId="5" applyNumberFormat="1" applyFont="1" applyFill="1" applyBorder="1"/>
    <xf numFmtId="0" fontId="4" fillId="0" borderId="26" xfId="4" applyFont="1" applyBorder="1"/>
    <xf numFmtId="49" fontId="4" fillId="2" borderId="1" xfId="4" applyNumberFormat="1" applyFont="1" applyFill="1" applyBorder="1" applyAlignment="1">
      <alignment vertical="top"/>
    </xf>
    <xf numFmtId="49" fontId="4" fillId="2" borderId="1" xfId="2" applyNumberFormat="1" applyFont="1" applyFill="1" applyBorder="1" applyAlignment="1">
      <alignment vertical="top"/>
    </xf>
    <xf numFmtId="0" fontId="31" fillId="9" borderId="3" xfId="4" applyFont="1" applyFill="1" applyBorder="1"/>
    <xf numFmtId="168" fontId="31" fillId="9" borderId="24" xfId="1" applyNumberFormat="1" applyFont="1" applyFill="1" applyBorder="1"/>
    <xf numFmtId="167" fontId="31" fillId="9" borderId="25" xfId="5" applyNumberFormat="1" applyFont="1" applyFill="1" applyBorder="1"/>
    <xf numFmtId="165" fontId="5" fillId="0" borderId="0" xfId="2" applyFont="1" applyFill="1" applyBorder="1" applyAlignment="1">
      <alignment horizontal="center"/>
    </xf>
    <xf numFmtId="49" fontId="4" fillId="2" borderId="0" xfId="4" applyNumberFormat="1" applyFont="1" applyFill="1" applyBorder="1" applyAlignment="1">
      <alignment vertical="top"/>
    </xf>
    <xf numFmtId="49" fontId="4" fillId="2" borderId="0" xfId="2" applyNumberFormat="1" applyFont="1" applyFill="1" applyBorder="1" applyAlignment="1">
      <alignment vertical="top"/>
    </xf>
    <xf numFmtId="168" fontId="13" fillId="6" borderId="27" xfId="1" applyNumberFormat="1" applyFont="1" applyFill="1" applyBorder="1"/>
    <xf numFmtId="168" fontId="13" fillId="6" borderId="28" xfId="1" applyNumberFormat="1" applyFont="1" applyFill="1" applyBorder="1"/>
    <xf numFmtId="168" fontId="13" fillId="6" borderId="18" xfId="1" applyNumberFormat="1" applyFont="1" applyFill="1" applyBorder="1"/>
    <xf numFmtId="168" fontId="4" fillId="6" borderId="27" xfId="1" applyNumberFormat="1" applyFont="1" applyFill="1" applyBorder="1"/>
    <xf numFmtId="168" fontId="4" fillId="6" borderId="18" xfId="1" applyNumberFormat="1" applyFont="1" applyFill="1" applyBorder="1"/>
    <xf numFmtId="168" fontId="4" fillId="6" borderId="28" xfId="1" applyNumberFormat="1" applyFont="1" applyFill="1" applyBorder="1"/>
    <xf numFmtId="165" fontId="4" fillId="0" borderId="29" xfId="2" applyFont="1" applyBorder="1"/>
    <xf numFmtId="0" fontId="5" fillId="6" borderId="30" xfId="2" applyNumberFormat="1" applyFont="1" applyFill="1" applyBorder="1" applyAlignment="1" applyProtection="1">
      <alignment horizontal="center" vertical="center"/>
      <protection locked="0"/>
    </xf>
    <xf numFmtId="165" fontId="5" fillId="8" borderId="4" xfId="2" applyFont="1" applyFill="1" applyBorder="1" applyAlignment="1">
      <alignment horizontal="center"/>
    </xf>
    <xf numFmtId="49" fontId="4" fillId="6" borderId="6" xfId="4" applyNumberFormat="1" applyFont="1" applyFill="1" applyBorder="1" applyAlignment="1">
      <alignment vertical="top"/>
    </xf>
    <xf numFmtId="49" fontId="4" fillId="6" borderId="1" xfId="1" applyNumberFormat="1" applyFont="1" applyFill="1" applyBorder="1" applyAlignment="1">
      <alignment vertical="top"/>
    </xf>
    <xf numFmtId="49" fontId="4" fillId="6" borderId="7" xfId="2" applyNumberFormat="1" applyFont="1" applyFill="1" applyBorder="1" applyAlignment="1">
      <alignment vertical="top"/>
    </xf>
    <xf numFmtId="49" fontId="4" fillId="6" borderId="5" xfId="4" applyNumberFormat="1" applyFont="1" applyFill="1" applyBorder="1" applyAlignment="1">
      <alignment vertical="top"/>
    </xf>
    <xf numFmtId="49" fontId="4" fillId="6" borderId="0" xfId="1" applyNumberFormat="1" applyFont="1" applyFill="1" applyBorder="1" applyAlignment="1">
      <alignment vertical="top"/>
    </xf>
    <xf numFmtId="49" fontId="4" fillId="6" borderId="2" xfId="2" applyNumberFormat="1" applyFont="1" applyFill="1" applyBorder="1" applyAlignment="1">
      <alignment vertical="top"/>
    </xf>
    <xf numFmtId="49" fontId="4" fillId="6" borderId="20" xfId="4" applyNumberFormat="1" applyFont="1" applyFill="1" applyBorder="1" applyAlignment="1">
      <alignment vertical="top"/>
    </xf>
    <xf numFmtId="49" fontId="4" fillId="6" borderId="21" xfId="1" applyNumberFormat="1" applyFont="1" applyFill="1" applyBorder="1" applyAlignment="1">
      <alignment vertical="top"/>
    </xf>
    <xf numFmtId="49" fontId="4" fillId="6" borderId="22" xfId="2" applyNumberFormat="1" applyFont="1" applyFill="1" applyBorder="1" applyAlignment="1">
      <alignment vertical="top"/>
    </xf>
    <xf numFmtId="0" fontId="32" fillId="9" borderId="3" xfId="4" applyFont="1" applyFill="1" applyBorder="1" applyAlignment="1">
      <alignment horizontal="left"/>
    </xf>
    <xf numFmtId="168" fontId="33" fillId="9" borderId="24" xfId="1" applyNumberFormat="1" applyFont="1" applyFill="1" applyBorder="1"/>
    <xf numFmtId="167" fontId="33" fillId="9" borderId="25" xfId="5" applyNumberFormat="1" applyFont="1" applyFill="1" applyBorder="1"/>
    <xf numFmtId="0" fontId="34" fillId="6" borderId="31" xfId="4" applyFont="1" applyFill="1" applyBorder="1" applyAlignment="1">
      <alignment horizontal="center"/>
    </xf>
    <xf numFmtId="49" fontId="35" fillId="10" borderId="3" xfId="3" applyNumberFormat="1" applyFont="1" applyFill="1" applyBorder="1" applyAlignment="1" applyProtection="1">
      <alignment horizontal="left"/>
      <protection locked="0"/>
    </xf>
    <xf numFmtId="39" fontId="36" fillId="10" borderId="24" xfId="3" applyNumberFormat="1" applyFont="1" applyFill="1" applyBorder="1" applyProtection="1">
      <protection locked="0"/>
    </xf>
    <xf numFmtId="39" fontId="36" fillId="10" borderId="25" xfId="3" applyNumberFormat="1" applyFont="1" applyFill="1" applyBorder="1" applyProtection="1">
      <protection locked="0"/>
    </xf>
    <xf numFmtId="49" fontId="21" fillId="3" borderId="5" xfId="3" applyNumberFormat="1" applyFont="1" applyFill="1" applyBorder="1" applyAlignment="1" applyProtection="1">
      <alignment horizontal="left"/>
      <protection locked="0"/>
    </xf>
    <xf numFmtId="49" fontId="20" fillId="3" borderId="5" xfId="3" applyNumberFormat="1" applyFont="1" applyFill="1" applyBorder="1" applyAlignment="1" applyProtection="1">
      <alignment horizontal="left"/>
      <protection locked="0"/>
    </xf>
    <xf numFmtId="49" fontId="19" fillId="3" borderId="13" xfId="3" applyNumberFormat="1" applyFont="1" applyFill="1" applyBorder="1" applyAlignment="1" applyProtection="1">
      <alignment horizontal="left"/>
      <protection locked="0"/>
    </xf>
    <xf numFmtId="49" fontId="19" fillId="3" borderId="5" xfId="3" applyNumberFormat="1" applyFont="1" applyFill="1" applyBorder="1" applyProtection="1">
      <protection locked="0"/>
    </xf>
    <xf numFmtId="49" fontId="19" fillId="3" borderId="5" xfId="3" applyNumberFormat="1" applyFont="1" applyFill="1" applyBorder="1" applyAlignment="1" applyProtection="1">
      <alignment horizontal="left"/>
      <protection locked="0"/>
    </xf>
    <xf numFmtId="49" fontId="27" fillId="3" borderId="5" xfId="3" applyNumberFormat="1" applyFont="1" applyFill="1" applyBorder="1" applyAlignment="1" applyProtection="1">
      <alignment horizontal="left" indent="1"/>
      <protection locked="0"/>
    </xf>
    <xf numFmtId="49" fontId="19" fillId="3" borderId="5" xfId="3" applyNumberFormat="1" applyFont="1" applyFill="1" applyBorder="1" applyAlignment="1" applyProtection="1">
      <alignment horizontal="left" indent="1"/>
      <protection locked="0"/>
    </xf>
    <xf numFmtId="39" fontId="23" fillId="11" borderId="32" xfId="3" applyNumberFormat="1" applyFont="1" applyFill="1" applyBorder="1" applyProtection="1">
      <protection locked="0"/>
    </xf>
    <xf numFmtId="39" fontId="23" fillId="11" borderId="33" xfId="3" applyNumberFormat="1" applyFont="1" applyFill="1" applyBorder="1" applyProtection="1">
      <protection locked="0"/>
    </xf>
    <xf numFmtId="39" fontId="23" fillId="11" borderId="34" xfId="3" applyNumberFormat="1" applyFont="1" applyFill="1" applyBorder="1" applyProtection="1">
      <protection locked="0"/>
    </xf>
    <xf numFmtId="39" fontId="23" fillId="11" borderId="35" xfId="3" applyNumberFormat="1" applyFont="1" applyFill="1" applyBorder="1" applyProtection="1">
      <protection locked="0"/>
    </xf>
    <xf numFmtId="39" fontId="23" fillId="11" borderId="36" xfId="3" applyNumberFormat="1" applyFont="1" applyFill="1" applyBorder="1" applyProtection="1">
      <protection locked="0"/>
    </xf>
    <xf numFmtId="39" fontId="23" fillId="11" borderId="37" xfId="3" applyNumberFormat="1" applyFont="1" applyFill="1" applyBorder="1" applyProtection="1">
      <protection locked="0"/>
    </xf>
    <xf numFmtId="39" fontId="23" fillId="11" borderId="38" xfId="3" applyNumberFormat="1" applyFont="1" applyFill="1" applyBorder="1" applyProtection="1">
      <protection locked="0"/>
    </xf>
    <xf numFmtId="39" fontId="23" fillId="11" borderId="39" xfId="3" applyNumberFormat="1" applyFont="1" applyFill="1" applyBorder="1" applyProtection="1">
      <protection locked="0"/>
    </xf>
    <xf numFmtId="39" fontId="23" fillId="11" borderId="40" xfId="3" applyNumberFormat="1" applyFont="1" applyFill="1" applyBorder="1" applyProtection="1">
      <protection locked="0"/>
    </xf>
    <xf numFmtId="39" fontId="25" fillId="11" borderId="32" xfId="3" applyNumberFormat="1" applyFont="1" applyFill="1" applyBorder="1" applyProtection="1">
      <protection locked="0"/>
    </xf>
    <xf numFmtId="39" fontId="25" fillId="11" borderId="33" xfId="3" applyNumberFormat="1" applyFont="1" applyFill="1" applyBorder="1" applyProtection="1">
      <protection locked="0"/>
    </xf>
    <xf numFmtId="39" fontId="25" fillId="11" borderId="34" xfId="3" applyNumberFormat="1" applyFont="1" applyFill="1" applyBorder="1" applyProtection="1">
      <protection locked="0"/>
    </xf>
    <xf numFmtId="39" fontId="25" fillId="11" borderId="35" xfId="3" applyNumberFormat="1" applyFont="1" applyFill="1" applyBorder="1" applyProtection="1">
      <protection locked="0"/>
    </xf>
    <xf numFmtId="39" fontId="25" fillId="11" borderId="36" xfId="3" applyNumberFormat="1" applyFont="1" applyFill="1" applyBorder="1" applyProtection="1">
      <protection locked="0"/>
    </xf>
    <xf numFmtId="39" fontId="25" fillId="11" borderId="37" xfId="3" applyNumberFormat="1" applyFont="1" applyFill="1" applyBorder="1" applyProtection="1">
      <protection locked="0"/>
    </xf>
    <xf numFmtId="39" fontId="24" fillId="11" borderId="38" xfId="3" applyNumberFormat="1" applyFont="1" applyFill="1" applyBorder="1" applyProtection="1">
      <protection locked="0"/>
    </xf>
    <xf numFmtId="39" fontId="24" fillId="11" borderId="39" xfId="3" applyNumberFormat="1" applyFont="1" applyFill="1" applyBorder="1" applyProtection="1">
      <protection locked="0"/>
    </xf>
    <xf numFmtId="39" fontId="24" fillId="11" borderId="40" xfId="3" applyNumberFormat="1" applyFont="1" applyFill="1" applyBorder="1" applyProtection="1">
      <protection locked="0"/>
    </xf>
    <xf numFmtId="167" fontId="24" fillId="4" borderId="33" xfId="5" applyNumberFormat="1" applyFont="1" applyFill="1" applyBorder="1" applyAlignment="1" applyProtection="1">
      <alignment horizontal="center"/>
      <protection locked="0"/>
    </xf>
    <xf numFmtId="167" fontId="24" fillId="4" borderId="34" xfId="5" applyNumberFormat="1" applyFont="1" applyFill="1" applyBorder="1" applyAlignment="1" applyProtection="1">
      <alignment horizontal="center"/>
      <protection locked="0"/>
    </xf>
    <xf numFmtId="49" fontId="21" fillId="4" borderId="5" xfId="3" applyNumberFormat="1" applyFont="1" applyFill="1" applyBorder="1" applyAlignment="1" applyProtection="1">
      <alignment horizontal="left" indent="2"/>
      <protection locked="0"/>
    </xf>
    <xf numFmtId="39" fontId="24" fillId="4" borderId="6" xfId="3" applyNumberFormat="1" applyFont="1" applyFill="1" applyBorder="1" applyProtection="1">
      <protection locked="0"/>
    </xf>
    <xf numFmtId="39" fontId="24" fillId="4" borderId="5" xfId="3" applyNumberFormat="1" applyFont="1" applyFill="1" applyBorder="1" applyProtection="1">
      <protection locked="0"/>
    </xf>
    <xf numFmtId="39" fontId="24" fillId="4" borderId="20" xfId="3" applyNumberFormat="1" applyFont="1" applyFill="1" applyBorder="1" applyProtection="1">
      <protection locked="0"/>
    </xf>
    <xf numFmtId="39" fontId="25" fillId="4" borderId="3" xfId="3" applyNumberFormat="1" applyFont="1" applyFill="1" applyBorder="1" applyProtection="1">
      <protection locked="0"/>
    </xf>
    <xf numFmtId="39" fontId="25" fillId="4" borderId="24" xfId="3" applyNumberFormat="1" applyFont="1" applyFill="1" applyBorder="1" applyProtection="1">
      <protection locked="0"/>
    </xf>
    <xf numFmtId="39" fontId="25" fillId="4" borderId="25" xfId="3" applyNumberFormat="1" applyFont="1" applyFill="1" applyBorder="1" applyProtection="1">
      <protection locked="0"/>
    </xf>
    <xf numFmtId="40" fontId="36" fillId="10" borderId="4" xfId="3" applyNumberFormat="1" applyFont="1" applyFill="1" applyBorder="1" applyProtection="1">
      <protection locked="0"/>
    </xf>
    <xf numFmtId="49" fontId="37" fillId="10" borderId="3" xfId="3" applyNumberFormat="1" applyFont="1" applyFill="1" applyBorder="1" applyAlignment="1" applyProtection="1">
      <alignment horizontal="left"/>
      <protection locked="0"/>
    </xf>
    <xf numFmtId="49" fontId="37" fillId="0" borderId="0" xfId="3" applyNumberFormat="1" applyFont="1" applyFill="1" applyBorder="1" applyAlignment="1" applyProtection="1">
      <alignment horizontal="left"/>
      <protection locked="0"/>
    </xf>
    <xf numFmtId="40" fontId="36" fillId="0" borderId="0" xfId="3" applyNumberFormat="1" applyFont="1" applyFill="1" applyBorder="1" applyProtection="1">
      <protection locked="0"/>
    </xf>
    <xf numFmtId="9" fontId="20" fillId="11" borderId="41" xfId="5" applyFont="1" applyFill="1" applyBorder="1" applyAlignment="1" applyProtection="1">
      <alignment horizontal="center"/>
      <protection locked="0"/>
    </xf>
    <xf numFmtId="9" fontId="20" fillId="3" borderId="0" xfId="5" applyFont="1" applyFill="1" applyBorder="1" applyProtection="1">
      <protection locked="0"/>
    </xf>
    <xf numFmtId="39" fontId="20" fillId="3" borderId="24" xfId="3" applyNumberFormat="1" applyFont="1" applyFill="1" applyBorder="1" applyAlignment="1" applyProtection="1">
      <alignment horizontal="center"/>
      <protection locked="0"/>
    </xf>
    <xf numFmtId="10" fontId="20" fillId="11" borderId="41" xfId="3" applyNumberFormat="1" applyFont="1" applyFill="1" applyBorder="1" applyAlignment="1" applyProtection="1">
      <alignment horizontal="center"/>
      <protection locked="0"/>
    </xf>
    <xf numFmtId="10" fontId="20" fillId="11" borderId="42" xfId="3" applyNumberFormat="1" applyFont="1" applyFill="1" applyBorder="1" applyAlignment="1" applyProtection="1">
      <alignment horizontal="center"/>
      <protection locked="0"/>
    </xf>
    <xf numFmtId="39" fontId="9" fillId="3" borderId="0" xfId="0" applyFont="1" applyFill="1"/>
    <xf numFmtId="39" fontId="24" fillId="11" borderId="35" xfId="3" applyNumberFormat="1" applyFont="1" applyFill="1" applyBorder="1" applyProtection="1">
      <protection locked="0"/>
    </xf>
    <xf numFmtId="39" fontId="24" fillId="11" borderId="36" xfId="3" applyNumberFormat="1" applyFont="1" applyFill="1" applyBorder="1" applyProtection="1">
      <protection locked="0"/>
    </xf>
    <xf numFmtId="39" fontId="24" fillId="11" borderId="37" xfId="3" applyNumberFormat="1" applyFont="1" applyFill="1" applyBorder="1" applyProtection="1">
      <protection locked="0"/>
    </xf>
    <xf numFmtId="39" fontId="28" fillId="11" borderId="36" xfId="3" applyNumberFormat="1" applyFont="1" applyFill="1" applyBorder="1" applyProtection="1">
      <protection locked="0"/>
    </xf>
    <xf numFmtId="39" fontId="24" fillId="11" borderId="43" xfId="3" applyNumberFormat="1" applyFont="1" applyFill="1" applyBorder="1" applyProtection="1">
      <protection locked="0"/>
    </xf>
    <xf numFmtId="39" fontId="24" fillId="11" borderId="44" xfId="3" applyNumberFormat="1" applyFont="1" applyFill="1" applyBorder="1" applyProtection="1">
      <protection locked="0"/>
    </xf>
    <xf numFmtId="39" fontId="24" fillId="11" borderId="45" xfId="3" applyNumberFormat="1" applyFont="1" applyFill="1" applyBorder="1" applyProtection="1">
      <protection locked="0"/>
    </xf>
    <xf numFmtId="39" fontId="37" fillId="9" borderId="6" xfId="0" applyFont="1" applyFill="1" applyBorder="1" applyAlignment="1">
      <alignment horizontal="center"/>
    </xf>
    <xf numFmtId="39" fontId="37" fillId="9" borderId="1" xfId="0" applyFont="1" applyFill="1" applyBorder="1" applyAlignment="1">
      <alignment horizontal="center"/>
    </xf>
    <xf numFmtId="39" fontId="37" fillId="9" borderId="5" xfId="0" applyFont="1" applyFill="1" applyBorder="1" applyAlignment="1">
      <alignment horizontal="center"/>
    </xf>
    <xf numFmtId="39" fontId="37" fillId="9" borderId="0" xfId="0" applyFont="1" applyFill="1" applyBorder="1" applyAlignment="1">
      <alignment horizontal="center"/>
    </xf>
    <xf numFmtId="39" fontId="37" fillId="9" borderId="20" xfId="0" applyFont="1" applyFill="1" applyBorder="1" applyAlignment="1">
      <alignment horizontal="center"/>
    </xf>
    <xf numFmtId="39" fontId="37" fillId="9" borderId="21" xfId="0" applyFont="1" applyFill="1" applyBorder="1" applyAlignment="1">
      <alignment horizontal="center"/>
    </xf>
    <xf numFmtId="39" fontId="6" fillId="2" borderId="0" xfId="0" applyFont="1" applyFill="1"/>
    <xf numFmtId="39" fontId="29" fillId="2" borderId="0" xfId="0" applyFont="1" applyFill="1"/>
    <xf numFmtId="39" fontId="9" fillId="2" borderId="0" xfId="0" applyFont="1" applyFill="1"/>
    <xf numFmtId="39" fontId="37" fillId="9" borderId="6" xfId="0" applyFont="1" applyFill="1" applyBorder="1"/>
    <xf numFmtId="39" fontId="37" fillId="9" borderId="5" xfId="0" applyFont="1" applyFill="1" applyBorder="1"/>
    <xf numFmtId="39" fontId="37" fillId="9" borderId="20" xfId="0" applyFont="1" applyFill="1" applyBorder="1"/>
    <xf numFmtId="39" fontId="10" fillId="8" borderId="46" xfId="0" applyFont="1" applyFill="1" applyBorder="1" applyAlignment="1">
      <alignment horizontal="left"/>
    </xf>
    <xf numFmtId="39" fontId="10" fillId="8" borderId="23" xfId="0" applyFont="1" applyFill="1" applyBorder="1" applyAlignment="1">
      <alignment horizontal="left"/>
    </xf>
    <xf numFmtId="39" fontId="10" fillId="8" borderId="45" xfId="0" applyFont="1" applyFill="1" applyBorder="1" applyAlignment="1">
      <alignment horizontal="left"/>
    </xf>
    <xf numFmtId="39" fontId="37" fillId="12" borderId="5" xfId="0" applyFont="1" applyFill="1" applyBorder="1"/>
    <xf numFmtId="39" fontId="10" fillId="12" borderId="2" xfId="0" applyFont="1" applyFill="1" applyBorder="1" applyAlignment="1">
      <alignment horizontal="left"/>
    </xf>
    <xf numFmtId="39" fontId="6" fillId="0" borderId="0" xfId="0" applyFont="1" applyAlignment="1">
      <alignment horizontal="center"/>
    </xf>
    <xf numFmtId="39" fontId="37" fillId="9" borderId="1" xfId="0" applyFont="1" applyFill="1" applyBorder="1"/>
    <xf numFmtId="39" fontId="37" fillId="9" borderId="7" xfId="0" applyFont="1" applyFill="1" applyBorder="1"/>
    <xf numFmtId="39" fontId="37" fillId="9" borderId="5" xfId="0" applyFont="1" applyFill="1" applyBorder="1" applyAlignment="1">
      <alignment horizontal="left"/>
    </xf>
    <xf numFmtId="39" fontId="10" fillId="8" borderId="47" xfId="0" applyFont="1" applyFill="1" applyBorder="1" applyAlignment="1">
      <alignment horizontal="center"/>
    </xf>
    <xf numFmtId="39" fontId="10" fillId="8" borderId="48" xfId="0" applyFont="1" applyFill="1" applyBorder="1" applyAlignment="1">
      <alignment horizontal="center"/>
    </xf>
    <xf numFmtId="39" fontId="10" fillId="8" borderId="36" xfId="0" applyFont="1" applyFill="1" applyBorder="1" applyAlignment="1">
      <alignment horizontal="center"/>
    </xf>
    <xf numFmtId="39" fontId="10" fillId="8" borderId="37" xfId="0" applyFont="1" applyFill="1" applyBorder="1" applyAlignment="1">
      <alignment horizontal="center"/>
    </xf>
    <xf numFmtId="39" fontId="10" fillId="8" borderId="39" xfId="0" applyFont="1" applyFill="1" applyBorder="1" applyAlignment="1">
      <alignment horizontal="center"/>
    </xf>
    <xf numFmtId="39" fontId="10" fillId="8" borderId="40" xfId="0" applyFont="1" applyFill="1" applyBorder="1" applyAlignment="1">
      <alignment horizontal="center"/>
    </xf>
    <xf numFmtId="39" fontId="37" fillId="12" borderId="3" xfId="0" applyFont="1" applyFill="1" applyBorder="1" applyAlignment="1">
      <alignment horizontal="right"/>
    </xf>
    <xf numFmtId="39" fontId="37" fillId="12" borderId="24" xfId="0" applyFont="1" applyFill="1" applyBorder="1" applyAlignment="1">
      <alignment horizontal="center"/>
    </xf>
    <xf numFmtId="39" fontId="37" fillId="12" borderId="25" xfId="0" applyFont="1" applyFill="1" applyBorder="1" applyAlignment="1">
      <alignment horizontal="center"/>
    </xf>
    <xf numFmtId="37" fontId="9" fillId="8" borderId="32" xfId="0" applyNumberFormat="1" applyFont="1" applyFill="1" applyBorder="1" applyAlignment="1">
      <alignment horizontal="center"/>
    </xf>
    <xf numFmtId="37" fontId="9" fillId="8" borderId="33" xfId="0" applyNumberFormat="1" applyFont="1" applyFill="1" applyBorder="1" applyAlignment="1">
      <alignment horizontal="center"/>
    </xf>
    <xf numFmtId="37" fontId="9" fillId="8" borderId="34" xfId="0" applyNumberFormat="1" applyFont="1" applyFill="1" applyBorder="1" applyAlignment="1">
      <alignment horizontal="center"/>
    </xf>
    <xf numFmtId="37" fontId="10" fillId="8" borderId="35" xfId="0" applyNumberFormat="1" applyFont="1" applyFill="1" applyBorder="1" applyAlignment="1">
      <alignment horizontal="center"/>
    </xf>
    <xf numFmtId="37" fontId="10" fillId="8" borderId="36" xfId="0" applyNumberFormat="1" applyFont="1" applyFill="1" applyBorder="1" applyAlignment="1">
      <alignment horizontal="center"/>
    </xf>
    <xf numFmtId="37" fontId="10" fillId="8" borderId="37" xfId="0" applyNumberFormat="1" applyFont="1" applyFill="1" applyBorder="1" applyAlignment="1">
      <alignment horizontal="center"/>
    </xf>
    <xf numFmtId="37" fontId="9" fillId="8" borderId="35" xfId="0" applyNumberFormat="1" applyFont="1" applyFill="1" applyBorder="1" applyAlignment="1">
      <alignment horizontal="center"/>
    </xf>
    <xf numFmtId="37" fontId="9" fillId="8" borderId="36" xfId="0" applyNumberFormat="1" applyFont="1" applyFill="1" applyBorder="1" applyAlignment="1">
      <alignment horizontal="center"/>
    </xf>
    <xf numFmtId="37" fontId="10" fillId="8" borderId="38" xfId="0" applyNumberFormat="1" applyFont="1" applyFill="1" applyBorder="1" applyAlignment="1">
      <alignment horizontal="center"/>
    </xf>
    <xf numFmtId="37" fontId="10" fillId="8" borderId="39" xfId="0" applyNumberFormat="1" applyFont="1" applyFill="1" applyBorder="1" applyAlignment="1">
      <alignment horizontal="center"/>
    </xf>
    <xf numFmtId="37" fontId="10" fillId="8" borderId="40" xfId="0" applyNumberFormat="1" applyFont="1" applyFill="1" applyBorder="1" applyAlignment="1">
      <alignment horizontal="center"/>
    </xf>
    <xf numFmtId="39" fontId="20" fillId="3" borderId="0" xfId="3" applyNumberFormat="1" applyFont="1" applyFill="1" applyBorder="1" applyProtection="1">
      <protection locked="0"/>
    </xf>
    <xf numFmtId="39" fontId="20" fillId="3" borderId="0" xfId="3" applyNumberFormat="1" applyFont="1" applyFill="1" applyBorder="1" applyAlignment="1" applyProtection="1">
      <alignment horizontal="center"/>
      <protection locked="0"/>
    </xf>
    <xf numFmtId="10" fontId="20" fillId="0" borderId="0" xfId="3" applyNumberFormat="1" applyFont="1" applyFill="1" applyBorder="1" applyAlignment="1" applyProtection="1">
      <alignment horizontal="center"/>
      <protection locked="0"/>
    </xf>
    <xf numFmtId="39" fontId="24" fillId="11" borderId="47" xfId="3" applyNumberFormat="1" applyFont="1" applyFill="1" applyBorder="1" applyProtection="1">
      <protection locked="0"/>
    </xf>
    <xf numFmtId="164" fontId="18" fillId="5" borderId="0" xfId="1" applyFont="1" applyFill="1" applyBorder="1" applyAlignment="1">
      <alignment horizontal="center"/>
    </xf>
    <xf numFmtId="168" fontId="10" fillId="7" borderId="0" xfId="1" applyNumberFormat="1" applyFont="1" applyFill="1" applyBorder="1"/>
    <xf numFmtId="168" fontId="10" fillId="6" borderId="0" xfId="1" applyNumberFormat="1" applyFont="1" applyFill="1" applyBorder="1"/>
    <xf numFmtId="168" fontId="13" fillId="6" borderId="0" xfId="1" applyNumberFormat="1" applyFont="1" applyFill="1" applyBorder="1"/>
    <xf numFmtId="168" fontId="10" fillId="5" borderId="0" xfId="1" applyNumberFormat="1" applyFont="1" applyFill="1" applyBorder="1"/>
    <xf numFmtId="39" fontId="36" fillId="10" borderId="24" xfId="3" applyNumberFormat="1" applyFont="1" applyFill="1" applyBorder="1" applyAlignment="1" applyProtection="1">
      <protection locked="0"/>
    </xf>
    <xf numFmtId="39" fontId="36" fillId="10" borderId="25" xfId="3" applyNumberFormat="1" applyFont="1" applyFill="1" applyBorder="1" applyAlignment="1" applyProtection="1">
      <protection locked="0"/>
    </xf>
    <xf numFmtId="39" fontId="28" fillId="11" borderId="35" xfId="3" applyNumberFormat="1" applyFont="1" applyFill="1" applyBorder="1" applyProtection="1">
      <protection locked="0"/>
    </xf>
    <xf numFmtId="39" fontId="28" fillId="11" borderId="37" xfId="3" applyNumberFormat="1" applyFont="1" applyFill="1" applyBorder="1" applyProtection="1">
      <protection locked="0"/>
    </xf>
    <xf numFmtId="167" fontId="24" fillId="4" borderId="32" xfId="5" applyNumberFormat="1" applyFont="1" applyFill="1" applyBorder="1" applyAlignment="1" applyProtection="1">
      <alignment horizontal="center"/>
      <protection locked="0"/>
    </xf>
    <xf numFmtId="39" fontId="24" fillId="11" borderId="35" xfId="3" applyNumberFormat="1" applyFont="1" applyFill="1" applyBorder="1" applyProtection="1"/>
    <xf numFmtId="0" fontId="34" fillId="6" borderId="49" xfId="4" applyFont="1" applyFill="1" applyBorder="1" applyAlignment="1">
      <alignment horizontal="center"/>
    </xf>
    <xf numFmtId="0" fontId="11" fillId="13" borderId="50" xfId="4" applyFont="1" applyFill="1" applyBorder="1" applyAlignment="1">
      <alignment horizontal="left"/>
    </xf>
    <xf numFmtId="165" fontId="5" fillId="6" borderId="51" xfId="2" applyFont="1" applyFill="1" applyBorder="1" applyAlignment="1" applyProtection="1">
      <alignment horizontal="center" vertical="center"/>
      <protection locked="0"/>
    </xf>
    <xf numFmtId="39" fontId="10" fillId="12" borderId="0" xfId="0" applyFont="1" applyFill="1"/>
    <xf numFmtId="39" fontId="18" fillId="2" borderId="0" xfId="0" applyFont="1" applyFill="1"/>
    <xf numFmtId="39" fontId="18" fillId="12" borderId="0" xfId="0" applyFont="1" applyFill="1"/>
    <xf numFmtId="39" fontId="18" fillId="2" borderId="21" xfId="0" applyFont="1" applyFill="1" applyBorder="1" applyAlignment="1">
      <alignment horizontal="center"/>
    </xf>
    <xf numFmtId="39" fontId="18" fillId="2" borderId="0" xfId="0" applyFont="1" applyFill="1" applyBorder="1" applyAlignment="1">
      <alignment horizontal="center"/>
    </xf>
    <xf numFmtId="1" fontId="13" fillId="2" borderId="0" xfId="0" applyNumberFormat="1" applyFont="1" applyFill="1"/>
    <xf numFmtId="39" fontId="18" fillId="2" borderId="21" xfId="0" applyFont="1" applyFill="1" applyBorder="1"/>
    <xf numFmtId="1" fontId="18" fillId="2" borderId="21" xfId="0" applyNumberFormat="1" applyFont="1" applyFill="1" applyBorder="1" applyAlignment="1">
      <alignment horizontal="center"/>
    </xf>
    <xf numFmtId="39" fontId="39" fillId="2" borderId="21" xfId="0" applyFont="1" applyFill="1" applyBorder="1" applyAlignment="1">
      <alignment horizontal="center"/>
    </xf>
    <xf numFmtId="39" fontId="13" fillId="6" borderId="0" xfId="0" applyFont="1" applyFill="1"/>
    <xf numFmtId="9" fontId="13" fillId="2" borderId="0" xfId="5" applyFont="1" applyFill="1"/>
    <xf numFmtId="39" fontId="13" fillId="12" borderId="0" xfId="0" applyFont="1" applyFill="1"/>
    <xf numFmtId="1" fontId="13" fillId="6" borderId="0" xfId="0" applyNumberFormat="1" applyFont="1" applyFill="1" applyAlignment="1">
      <alignment horizontal="right"/>
    </xf>
    <xf numFmtId="1" fontId="13" fillId="2" borderId="0" xfId="0" applyNumberFormat="1" applyFont="1" applyFill="1" applyAlignment="1">
      <alignment horizontal="right"/>
    </xf>
    <xf numFmtId="39" fontId="13" fillId="2" borderId="0" xfId="0" applyFont="1" applyFill="1" applyBorder="1"/>
    <xf numFmtId="39" fontId="13" fillId="2" borderId="0" xfId="0" applyFont="1" applyFill="1" applyAlignment="1">
      <alignment horizontal="right"/>
    </xf>
    <xf numFmtId="1" fontId="18" fillId="2" borderId="0" xfId="0" applyNumberFormat="1" applyFont="1" applyFill="1" applyAlignment="1">
      <alignment horizontal="right"/>
    </xf>
    <xf numFmtId="1" fontId="10" fillId="2" borderId="0" xfId="0" applyNumberFormat="1" applyFont="1" applyFill="1" applyAlignment="1">
      <alignment horizontal="right"/>
    </xf>
    <xf numFmtId="1" fontId="10" fillId="12" borderId="0" xfId="0" applyNumberFormat="1" applyFont="1" applyFill="1" applyAlignment="1">
      <alignment horizontal="right"/>
    </xf>
    <xf numFmtId="1" fontId="10" fillId="2" borderId="0" xfId="0" applyNumberFormat="1" applyFont="1" applyFill="1"/>
    <xf numFmtId="1" fontId="39" fillId="2" borderId="21" xfId="0" applyNumberFormat="1" applyFont="1" applyFill="1" applyBorder="1" applyAlignment="1">
      <alignment horizontal="center"/>
    </xf>
    <xf numFmtId="39" fontId="39" fillId="2" borderId="1" xfId="0" applyFont="1" applyFill="1" applyBorder="1" applyAlignment="1">
      <alignment horizontal="center" wrapText="1"/>
    </xf>
    <xf numFmtId="39" fontId="39" fillId="2" borderId="21" xfId="0" applyFont="1" applyFill="1" applyBorder="1" applyAlignment="1">
      <alignment horizontal="center" wrapText="1"/>
    </xf>
    <xf numFmtId="1" fontId="38" fillId="12" borderId="0" xfId="0" applyNumberFormat="1" applyFont="1" applyFill="1" applyBorder="1" applyAlignment="1">
      <alignment horizontal="center"/>
    </xf>
    <xf numFmtId="167" fontId="31" fillId="12" borderId="0" xfId="5" applyNumberFormat="1" applyFont="1" applyFill="1" applyAlignment="1">
      <alignment horizontal="center"/>
    </xf>
    <xf numFmtId="167" fontId="31" fillId="2" borderId="0" xfId="5" applyNumberFormat="1" applyFont="1" applyFill="1" applyAlignment="1">
      <alignment horizontal="center"/>
    </xf>
    <xf numFmtId="39" fontId="18" fillId="2" borderId="0" xfId="0" applyFont="1" applyFill="1" applyBorder="1" applyAlignment="1">
      <alignment horizontal="center" wrapText="1"/>
    </xf>
    <xf numFmtId="39" fontId="18" fillId="2" borderId="21" xfId="0" applyFont="1" applyFill="1" applyBorder="1" applyAlignment="1">
      <alignment horizontal="center" wrapText="1"/>
    </xf>
    <xf numFmtId="39" fontId="18" fillId="2" borderId="21" xfId="0" applyFont="1" applyFill="1" applyBorder="1" applyAlignment="1">
      <alignment horizontal="center"/>
    </xf>
  </cellXfs>
  <cellStyles count="6">
    <cellStyle name="Millares [0]" xfId="1" builtinId="6"/>
    <cellStyle name="Millares [0]_Libro1" xfId="2"/>
    <cellStyle name="Normal" xfId="0" builtinId="0"/>
    <cellStyle name="Normal_EQPEXPLO" xfId="3"/>
    <cellStyle name="Normal_Libro1" xfId="4"/>
    <cellStyle name="Porcentaje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9FF0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9EB91"/>
      <rgbColor rgb="00FFFF99"/>
      <rgbColor rgb="0099CCFF"/>
      <rgbColor rgb="00FF99CC"/>
      <rgbColor rgb="00CC99FF"/>
      <rgbColor rgb="00FFCC99"/>
      <rgbColor rgb="003366FF"/>
      <rgbColor rgb="0033CCCC"/>
      <rgbColor rgb="00ACDE0A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18</xdr:row>
      <xdr:rowOff>95250</xdr:rowOff>
    </xdr:from>
    <xdr:to>
      <xdr:col>4</xdr:col>
      <xdr:colOff>523875</xdr:colOff>
      <xdr:row>19</xdr:row>
      <xdr:rowOff>123825</xdr:rowOff>
    </xdr:to>
    <xdr:sp macro="" textlink="">
      <xdr:nvSpPr>
        <xdr:cNvPr id="4142" name="Text Box 12"/>
        <xdr:cNvSpPr txBox="1">
          <a:spLocks noChangeArrowheads="1"/>
        </xdr:cNvSpPr>
      </xdr:nvSpPr>
      <xdr:spPr bwMode="auto">
        <a:xfrm>
          <a:off x="6962775" y="31432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1590675</xdr:colOff>
      <xdr:row>0</xdr:row>
      <xdr:rowOff>123825</xdr:rowOff>
    </xdr:from>
    <xdr:to>
      <xdr:col>1</xdr:col>
      <xdr:colOff>2667000</xdr:colOff>
      <xdr:row>4</xdr:row>
      <xdr:rowOff>104775</xdr:rowOff>
    </xdr:to>
    <xdr:pic>
      <xdr:nvPicPr>
        <xdr:cNvPr id="414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23825"/>
          <a:ext cx="10763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657225</xdr:colOff>
      <xdr:row>1</xdr:row>
      <xdr:rowOff>32009</xdr:rowOff>
    </xdr:from>
    <xdr:to>
      <xdr:col>1</xdr:col>
      <xdr:colOff>1438275</xdr:colOff>
      <xdr:row>4</xdr:row>
      <xdr:rowOff>85725</xdr:rowOff>
    </xdr:to>
    <xdr:pic>
      <xdr:nvPicPr>
        <xdr:cNvPr id="414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7225" y="193934"/>
          <a:ext cx="1457325" cy="539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</xdr:row>
      <xdr:rowOff>142875</xdr:rowOff>
    </xdr:from>
    <xdr:to>
      <xdr:col>1</xdr:col>
      <xdr:colOff>3190875</xdr:colOff>
      <xdr:row>9</xdr:row>
      <xdr:rowOff>152400</xdr:rowOff>
    </xdr:to>
    <xdr:sp macro="" textlink="">
      <xdr:nvSpPr>
        <xdr:cNvPr id="4125" name="Rectangle 29"/>
        <xdr:cNvSpPr>
          <a:spLocks noChangeArrowheads="1"/>
        </xdr:cNvSpPr>
      </xdr:nvSpPr>
      <xdr:spPr bwMode="auto">
        <a:xfrm>
          <a:off x="676275" y="1304925"/>
          <a:ext cx="3190875" cy="333375"/>
        </a:xfrm>
        <a:prstGeom prst="rect">
          <a:avLst/>
        </a:prstGeom>
        <a:solidFill>
          <a:srgbClr val="E9EB91"/>
        </a:solidFill>
        <a:ln w="3810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Franklin Gothic Medium"/>
            </a:rPr>
            <a:t>PLA D'INVERSIONS INICIAL</a:t>
          </a:r>
        </a:p>
        <a:p>
          <a:pPr algn="ctr" rtl="0">
            <a:defRPr sz="1000"/>
          </a:pPr>
          <a:endParaRPr lang="es-ES" sz="1400" b="0" i="0" u="none" strike="noStrike" baseline="0">
            <a:solidFill>
              <a:srgbClr val="000000"/>
            </a:solidFill>
            <a:latin typeface="Franklin Gothic Medium"/>
          </a:endParaRPr>
        </a:p>
      </xdr:txBody>
    </xdr:sp>
    <xdr:clientData/>
  </xdr:twoCellAnchor>
  <xdr:twoCellAnchor>
    <xdr:from>
      <xdr:col>1</xdr:col>
      <xdr:colOff>9525</xdr:colOff>
      <xdr:row>43</xdr:row>
      <xdr:rowOff>0</xdr:rowOff>
    </xdr:from>
    <xdr:to>
      <xdr:col>1</xdr:col>
      <xdr:colOff>3200400</xdr:colOff>
      <xdr:row>45</xdr:row>
      <xdr:rowOff>0</xdr:rowOff>
    </xdr:to>
    <xdr:sp macro="" textlink="">
      <xdr:nvSpPr>
        <xdr:cNvPr id="4127" name="Rectangle 31"/>
        <xdr:cNvSpPr>
          <a:spLocks noChangeArrowheads="1"/>
        </xdr:cNvSpPr>
      </xdr:nvSpPr>
      <xdr:spPr bwMode="auto">
        <a:xfrm>
          <a:off x="685800" y="7258050"/>
          <a:ext cx="3190875" cy="342900"/>
        </a:xfrm>
        <a:prstGeom prst="rect">
          <a:avLst/>
        </a:prstGeom>
        <a:solidFill>
          <a:srgbClr val="E9EB91"/>
        </a:solidFill>
        <a:ln w="3810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Franklin Gothic Medium"/>
            </a:rPr>
            <a:t>PLA DE FINANÇAMENT INICIAL</a:t>
          </a:r>
        </a:p>
        <a:p>
          <a:pPr algn="ctr" rtl="0">
            <a:defRPr sz="1000"/>
          </a:pPr>
          <a:endParaRPr lang="es-ES" sz="1400" b="0" i="0" u="none" strike="noStrike" baseline="0">
            <a:solidFill>
              <a:srgbClr val="000000"/>
            </a:solidFill>
            <a:latin typeface="Franklin Gothic Medium"/>
          </a:endParaRPr>
        </a:p>
      </xdr:txBody>
    </xdr:sp>
    <xdr:clientData/>
  </xdr:twoCellAnchor>
  <xdr:twoCellAnchor>
    <xdr:from>
      <xdr:col>2</xdr:col>
      <xdr:colOff>466725</xdr:colOff>
      <xdr:row>0</xdr:row>
      <xdr:rowOff>104775</xdr:rowOff>
    </xdr:from>
    <xdr:to>
      <xdr:col>3</xdr:col>
      <xdr:colOff>466725</xdr:colOff>
      <xdr:row>4</xdr:row>
      <xdr:rowOff>66675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-310" r="-201" b="-310"/>
        <a:stretch>
          <a:fillRect/>
        </a:stretch>
      </xdr:blipFill>
      <xdr:spPr bwMode="auto">
        <a:xfrm>
          <a:off x="4876800" y="104775"/>
          <a:ext cx="1400175" cy="60960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34</xdr:row>
      <xdr:rowOff>9525</xdr:rowOff>
    </xdr:from>
    <xdr:to>
      <xdr:col>9</xdr:col>
      <xdr:colOff>57150</xdr:colOff>
      <xdr:row>38</xdr:row>
      <xdr:rowOff>28575</xdr:rowOff>
    </xdr:to>
    <xdr:pic>
      <xdr:nvPicPr>
        <xdr:cNvPr id="615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0" y="5514975"/>
          <a:ext cx="42100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933450</xdr:colOff>
          <xdr:row>38</xdr:row>
          <xdr:rowOff>47625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76200</xdr:rowOff>
    </xdr:from>
    <xdr:to>
      <xdr:col>5</xdr:col>
      <xdr:colOff>800100</xdr:colOff>
      <xdr:row>4</xdr:row>
      <xdr:rowOff>57150</xdr:rowOff>
    </xdr:to>
    <xdr:pic>
      <xdr:nvPicPr>
        <xdr:cNvPr id="924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76200"/>
          <a:ext cx="10763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0</xdr:row>
      <xdr:rowOff>47625</xdr:rowOff>
    </xdr:from>
    <xdr:to>
      <xdr:col>1</xdr:col>
      <xdr:colOff>2009775</xdr:colOff>
      <xdr:row>4</xdr:row>
      <xdr:rowOff>66675</xdr:rowOff>
    </xdr:to>
    <xdr:pic>
      <xdr:nvPicPr>
        <xdr:cNvPr id="924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0" y="47625"/>
          <a:ext cx="19812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6</xdr:row>
      <xdr:rowOff>76200</xdr:rowOff>
    </xdr:from>
    <xdr:to>
      <xdr:col>1</xdr:col>
      <xdr:colOff>3048000</xdr:colOff>
      <xdr:row>8</xdr:row>
      <xdr:rowOff>85725</xdr:rowOff>
    </xdr:to>
    <xdr:sp macro="" textlink="">
      <xdr:nvSpPr>
        <xdr:cNvPr id="9233" name="Rectangle 17"/>
        <xdr:cNvSpPr>
          <a:spLocks noChangeArrowheads="1"/>
        </xdr:cNvSpPr>
      </xdr:nvSpPr>
      <xdr:spPr bwMode="auto">
        <a:xfrm>
          <a:off x="752475" y="1047750"/>
          <a:ext cx="3028950" cy="333375"/>
        </a:xfrm>
        <a:prstGeom prst="rect">
          <a:avLst/>
        </a:prstGeom>
        <a:solidFill>
          <a:srgbClr val="E9EB91"/>
        </a:solidFill>
        <a:ln w="3810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300" b="0" i="0" u="none" strike="noStrike" baseline="0">
              <a:solidFill>
                <a:srgbClr val="000000"/>
              </a:solidFill>
              <a:latin typeface="Franklin Gothic Medium"/>
            </a:rPr>
            <a:t>SUPÒSITS PER AL CÀLCUL</a:t>
          </a:r>
        </a:p>
        <a:p>
          <a:pPr algn="ctr" rtl="0">
            <a:defRPr sz="1000"/>
          </a:pPr>
          <a:endParaRPr lang="es-ES" sz="1300" b="0" i="0" u="none" strike="noStrike" baseline="0">
            <a:solidFill>
              <a:srgbClr val="000000"/>
            </a:solidFill>
            <a:latin typeface="Franklin Gothic Medium"/>
          </a:endParaRPr>
        </a:p>
      </xdr:txBody>
    </xdr:sp>
    <xdr:clientData/>
  </xdr:twoCellAnchor>
  <xdr:twoCellAnchor>
    <xdr:from>
      <xdr:col>1</xdr:col>
      <xdr:colOff>19050</xdr:colOff>
      <xdr:row>68</xdr:row>
      <xdr:rowOff>152400</xdr:rowOff>
    </xdr:from>
    <xdr:to>
      <xdr:col>1</xdr:col>
      <xdr:colOff>3028950</xdr:colOff>
      <xdr:row>71</xdr:row>
      <xdr:rowOff>0</xdr:rowOff>
    </xdr:to>
    <xdr:sp macro="" textlink="">
      <xdr:nvSpPr>
        <xdr:cNvPr id="9234" name="Rectangle 18"/>
        <xdr:cNvSpPr>
          <a:spLocks noChangeArrowheads="1"/>
        </xdr:cNvSpPr>
      </xdr:nvSpPr>
      <xdr:spPr bwMode="auto">
        <a:xfrm>
          <a:off x="752475" y="11268075"/>
          <a:ext cx="3009900" cy="333375"/>
        </a:xfrm>
        <a:prstGeom prst="rect">
          <a:avLst/>
        </a:prstGeom>
        <a:solidFill>
          <a:srgbClr val="E9EB91"/>
        </a:solidFill>
        <a:ln w="3810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Franklin Gothic Medium"/>
            </a:rPr>
            <a:t>CÀLCUL DEL PUNT MORT</a:t>
          </a:r>
        </a:p>
        <a:p>
          <a:pPr algn="ctr" rtl="0">
            <a:defRPr sz="1000"/>
          </a:pPr>
          <a:endParaRPr lang="es-ES" sz="1400" b="0" i="0" u="none" strike="noStrike" baseline="0">
            <a:solidFill>
              <a:srgbClr val="000000"/>
            </a:solidFill>
            <a:latin typeface="Franklin Gothic Medium"/>
          </a:endParaRPr>
        </a:p>
      </xdr:txBody>
    </xdr:sp>
    <xdr:clientData/>
  </xdr:twoCellAnchor>
  <xdr:twoCellAnchor>
    <xdr:from>
      <xdr:col>1</xdr:col>
      <xdr:colOff>28575</xdr:colOff>
      <xdr:row>17</xdr:row>
      <xdr:rowOff>142875</xdr:rowOff>
    </xdr:from>
    <xdr:to>
      <xdr:col>1</xdr:col>
      <xdr:colOff>3057525</xdr:colOff>
      <xdr:row>19</xdr:row>
      <xdr:rowOff>152400</xdr:rowOff>
    </xdr:to>
    <xdr:sp macro="" textlink="">
      <xdr:nvSpPr>
        <xdr:cNvPr id="9235" name="Rectangle 19"/>
        <xdr:cNvSpPr>
          <a:spLocks noChangeArrowheads="1"/>
        </xdr:cNvSpPr>
      </xdr:nvSpPr>
      <xdr:spPr bwMode="auto">
        <a:xfrm>
          <a:off x="762000" y="3381375"/>
          <a:ext cx="3028950" cy="333375"/>
        </a:xfrm>
        <a:prstGeom prst="rect">
          <a:avLst/>
        </a:prstGeom>
        <a:solidFill>
          <a:srgbClr val="E9EB91"/>
        </a:solidFill>
        <a:ln w="3810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300" b="0" i="0" u="none" strike="noStrike" baseline="0">
              <a:solidFill>
                <a:srgbClr val="000000"/>
              </a:solidFill>
              <a:latin typeface="Franklin Gothic Medium"/>
            </a:rPr>
            <a:t>PRESSUPOST DE PÈRDUES I GUANYS</a:t>
          </a:r>
        </a:p>
        <a:p>
          <a:pPr algn="ctr" rtl="0">
            <a:defRPr sz="1000"/>
          </a:pPr>
          <a:endParaRPr lang="es-ES" sz="1300" b="0" i="0" u="none" strike="noStrike" baseline="0">
            <a:solidFill>
              <a:srgbClr val="000000"/>
            </a:solidFill>
            <a:latin typeface="Franklin Gothic Medium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504825</xdr:colOff>
      <xdr:row>0</xdr:row>
      <xdr:rowOff>0</xdr:rowOff>
    </xdr:from>
    <xdr:to>
      <xdr:col>7</xdr:col>
      <xdr:colOff>133350</xdr:colOff>
      <xdr:row>3</xdr:row>
      <xdr:rowOff>57150</xdr:rowOff>
    </xdr:to>
    <xdr:pic>
      <xdr:nvPicPr>
        <xdr:cNvPr id="1025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5075" y="0"/>
          <a:ext cx="10763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2</xdr:col>
      <xdr:colOff>781050</xdr:colOff>
      <xdr:row>3</xdr:row>
      <xdr:rowOff>95250</xdr:rowOff>
    </xdr:to>
    <xdr:pic>
      <xdr:nvPicPr>
        <xdr:cNvPr id="1025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0"/>
          <a:ext cx="19812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1085850</xdr:colOff>
      <xdr:row>1</xdr:row>
      <xdr:rowOff>28575</xdr:rowOff>
    </xdr:from>
    <xdr:to>
      <xdr:col>6</xdr:col>
      <xdr:colOff>180975</xdr:colOff>
      <xdr:row>2</xdr:row>
      <xdr:rowOff>171450</xdr:rowOff>
    </xdr:to>
    <xdr:sp macro="" textlink="">
      <xdr:nvSpPr>
        <xdr:cNvPr id="10249" name="Rectangle 9"/>
        <xdr:cNvSpPr>
          <a:spLocks noChangeArrowheads="1"/>
        </xdr:cNvSpPr>
      </xdr:nvSpPr>
      <xdr:spPr bwMode="auto">
        <a:xfrm>
          <a:off x="2609850" y="219075"/>
          <a:ext cx="3381375" cy="333375"/>
        </a:xfrm>
        <a:prstGeom prst="rect">
          <a:avLst/>
        </a:prstGeom>
        <a:solidFill>
          <a:srgbClr val="E9EB91"/>
        </a:solidFill>
        <a:ln w="3810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300" b="0" i="0" u="none" strike="noStrike" baseline="0">
              <a:solidFill>
                <a:srgbClr val="000000"/>
              </a:solidFill>
              <a:latin typeface="Franklin Gothic Medium"/>
            </a:rPr>
            <a:t>QUADRE D'AMORTITZACIÓ DEL PRÉSTEC</a:t>
          </a:r>
        </a:p>
        <a:p>
          <a:pPr algn="ctr" rtl="0">
            <a:defRPr sz="1000"/>
          </a:pPr>
          <a:endParaRPr lang="es-ES" sz="1300" b="0" i="0" u="none" strike="noStrike" baseline="0">
            <a:solidFill>
              <a:srgbClr val="000000"/>
            </a:solidFill>
            <a:latin typeface="Franklin Gothic Medium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4.emf"/><Relationship Id="rId4" Type="http://schemas.openxmlformats.org/officeDocument/2006/relationships/oleObject" Target="../embeddings/Documento_de_Microsoft_Word_97-2003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3:AD151"/>
  <sheetViews>
    <sheetView showGridLines="0" topLeftCell="A34" zoomScaleNormal="100" workbookViewId="0">
      <selection activeCell="AC13" sqref="AC13"/>
    </sheetView>
  </sheetViews>
  <sheetFormatPr baseColWidth="10" defaultColWidth="10" defaultRowHeight="12.75" x14ac:dyDescent="0.2"/>
  <cols>
    <col min="1" max="1" width="8.875" style="26" customWidth="1"/>
    <col min="2" max="2" width="49" style="1" customWidth="1"/>
    <col min="3" max="3" width="18.375" style="3" customWidth="1"/>
    <col min="4" max="4" width="9.25" style="2" customWidth="1"/>
    <col min="5" max="5" width="10" style="29" customWidth="1"/>
    <col min="6" max="6" width="10.875" style="29" customWidth="1"/>
    <col min="7" max="7" width="10.375" style="26" hidden="1" customWidth="1"/>
    <col min="8" max="8" width="10.625" style="26" hidden="1" customWidth="1"/>
    <col min="9" max="9" width="10" style="26" hidden="1" customWidth="1"/>
    <col min="10" max="10" width="10.5" style="26" hidden="1" customWidth="1"/>
    <col min="11" max="28" width="10" style="1" hidden="1" customWidth="1"/>
    <col min="29" max="29" width="11.125" style="1" customWidth="1"/>
    <col min="30" max="16384" width="10" style="1"/>
  </cols>
  <sheetData>
    <row r="3" spans="2:30" x14ac:dyDescent="0.2">
      <c r="C3"/>
    </row>
    <row r="4" spans="2:30" ht="12.75" customHeight="1" x14ac:dyDescent="0.2">
      <c r="B4" s="26"/>
      <c r="C4" s="27"/>
      <c r="D4" s="29"/>
    </row>
    <row r="5" spans="2:30" ht="12.75" customHeight="1" thickBot="1" x14ac:dyDescent="0.25">
      <c r="B5" s="26"/>
      <c r="C5" s="27"/>
      <c r="D5" s="29"/>
    </row>
    <row r="6" spans="2:30" ht="15" thickBot="1" x14ac:dyDescent="0.25">
      <c r="B6" s="294" t="s">
        <v>137</v>
      </c>
      <c r="C6" s="74" t="s">
        <v>104</v>
      </c>
      <c r="D6" s="168"/>
    </row>
    <row r="7" spans="2:30" x14ac:dyDescent="0.2">
      <c r="B7" s="293" t="s">
        <v>115</v>
      </c>
      <c r="C7" s="74" t="s">
        <v>103</v>
      </c>
      <c r="D7" s="295">
        <v>1</v>
      </c>
      <c r="E7" s="169" t="str">
        <f>LOOKUP(G9,$G10:$AC10,$G11:$AC11)</f>
        <v>Gener</v>
      </c>
      <c r="H7" s="26" t="str">
        <f>LOOKUP(H9,$G10:$AC10,$G11:$AC11)</f>
        <v>Febrer</v>
      </c>
      <c r="I7" s="26" t="str">
        <f t="shared" ref="I7:AB7" si="0">LOOKUP(I9,$G10:$AC10,$G11:$AC11)</f>
        <v xml:space="preserve">Març </v>
      </c>
      <c r="J7" s="26" t="str">
        <f t="shared" si="0"/>
        <v>Abril</v>
      </c>
      <c r="K7" s="26" t="str">
        <f t="shared" si="0"/>
        <v>Maig</v>
      </c>
      <c r="L7" s="26" t="str">
        <f t="shared" si="0"/>
        <v>Juny</v>
      </c>
      <c r="M7" s="26" t="str">
        <f t="shared" si="0"/>
        <v>Juliol</v>
      </c>
      <c r="N7" s="26" t="str">
        <f t="shared" si="0"/>
        <v>Agost</v>
      </c>
      <c r="O7" s="26" t="str">
        <f t="shared" si="0"/>
        <v>Setembre</v>
      </c>
      <c r="P7" s="26" t="str">
        <f t="shared" si="0"/>
        <v>Octubre</v>
      </c>
      <c r="Q7" s="26" t="str">
        <f t="shared" si="0"/>
        <v>Novembre</v>
      </c>
      <c r="R7" s="26" t="str">
        <f t="shared" si="0"/>
        <v>Desembre</v>
      </c>
      <c r="S7" s="26" t="str">
        <f t="shared" si="0"/>
        <v>Gener</v>
      </c>
      <c r="T7" s="26" t="str">
        <f t="shared" si="0"/>
        <v>Febrer</v>
      </c>
      <c r="U7" s="26" t="str">
        <f t="shared" si="0"/>
        <v>Març</v>
      </c>
      <c r="V7" s="26" t="str">
        <f t="shared" si="0"/>
        <v>Abril</v>
      </c>
      <c r="W7" s="26" t="str">
        <f t="shared" si="0"/>
        <v>Maig</v>
      </c>
      <c r="X7" s="26" t="str">
        <f t="shared" si="0"/>
        <v>Juny</v>
      </c>
      <c r="Y7" s="26" t="str">
        <f t="shared" si="0"/>
        <v>Juliol</v>
      </c>
      <c r="Z7" s="26" t="str">
        <f t="shared" si="0"/>
        <v>Agost</v>
      </c>
      <c r="AA7" s="26" t="str">
        <f t="shared" si="0"/>
        <v>Setembre</v>
      </c>
      <c r="AB7" s="26" t="str">
        <f t="shared" si="0"/>
        <v>octubre</v>
      </c>
    </row>
    <row r="8" spans="2:30" x14ac:dyDescent="0.2">
      <c r="B8" s="26"/>
      <c r="C8" s="74"/>
      <c r="D8" s="3"/>
      <c r="E8" s="158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2:30" x14ac:dyDescent="0.2">
      <c r="B9" s="26"/>
      <c r="C9" s="111"/>
      <c r="D9" s="167"/>
      <c r="E9" s="1"/>
      <c r="G9" s="75">
        <f>D7</f>
        <v>1</v>
      </c>
      <c r="H9" s="75">
        <f>G9+1</f>
        <v>2</v>
      </c>
      <c r="I9" s="75">
        <f t="shared" ref="I9:Q9" si="1">H9+1</f>
        <v>3</v>
      </c>
      <c r="J9" s="75">
        <f t="shared" si="1"/>
        <v>4</v>
      </c>
      <c r="K9" s="75">
        <f t="shared" si="1"/>
        <v>5</v>
      </c>
      <c r="L9" s="75">
        <f t="shared" si="1"/>
        <v>6</v>
      </c>
      <c r="M9" s="75">
        <f t="shared" si="1"/>
        <v>7</v>
      </c>
      <c r="N9" s="75">
        <f t="shared" si="1"/>
        <v>8</v>
      </c>
      <c r="O9" s="75">
        <f t="shared" si="1"/>
        <v>9</v>
      </c>
      <c r="P9" s="75">
        <f t="shared" si="1"/>
        <v>10</v>
      </c>
      <c r="Q9" s="75">
        <f t="shared" si="1"/>
        <v>11</v>
      </c>
      <c r="R9" s="75">
        <f>Q9+1</f>
        <v>12</v>
      </c>
      <c r="S9" s="75">
        <f>R9+1</f>
        <v>13</v>
      </c>
      <c r="T9" s="75">
        <f t="shared" ref="T9:AB9" si="2">S9+1</f>
        <v>14</v>
      </c>
      <c r="U9" s="75">
        <f t="shared" si="2"/>
        <v>15</v>
      </c>
      <c r="V9" s="75">
        <f t="shared" si="2"/>
        <v>16</v>
      </c>
      <c r="W9" s="75">
        <f t="shared" si="2"/>
        <v>17</v>
      </c>
      <c r="X9" s="75">
        <f t="shared" si="2"/>
        <v>18</v>
      </c>
      <c r="Y9" s="75">
        <f t="shared" si="2"/>
        <v>19</v>
      </c>
      <c r="Z9" s="75">
        <f t="shared" si="2"/>
        <v>20</v>
      </c>
      <c r="AA9" s="75">
        <f t="shared" si="2"/>
        <v>21</v>
      </c>
      <c r="AB9" s="75">
        <f t="shared" si="2"/>
        <v>22</v>
      </c>
      <c r="AC9" s="75"/>
      <c r="AD9" s="76"/>
    </row>
    <row r="10" spans="2:30" ht="14.25" x14ac:dyDescent="0.2">
      <c r="C10" s="135" t="s">
        <v>8</v>
      </c>
      <c r="D10" s="136" t="s">
        <v>10</v>
      </c>
      <c r="G10" s="77">
        <v>1</v>
      </c>
      <c r="H10" s="77">
        <f>G10+1</f>
        <v>2</v>
      </c>
      <c r="I10" s="77">
        <f t="shared" ref="I10:AB10" si="3">H10+1</f>
        <v>3</v>
      </c>
      <c r="J10" s="77">
        <f t="shared" si="3"/>
        <v>4</v>
      </c>
      <c r="K10" s="77">
        <f t="shared" si="3"/>
        <v>5</v>
      </c>
      <c r="L10" s="77">
        <f t="shared" si="3"/>
        <v>6</v>
      </c>
      <c r="M10" s="77">
        <f t="shared" si="3"/>
        <v>7</v>
      </c>
      <c r="N10" s="77">
        <f t="shared" si="3"/>
        <v>8</v>
      </c>
      <c r="O10" s="77">
        <f t="shared" si="3"/>
        <v>9</v>
      </c>
      <c r="P10" s="77">
        <f t="shared" si="3"/>
        <v>10</v>
      </c>
      <c r="Q10" s="77">
        <f t="shared" si="3"/>
        <v>11</v>
      </c>
      <c r="R10" s="77">
        <f t="shared" si="3"/>
        <v>12</v>
      </c>
      <c r="S10" s="77">
        <f t="shared" si="3"/>
        <v>13</v>
      </c>
      <c r="T10" s="77">
        <f t="shared" si="3"/>
        <v>14</v>
      </c>
      <c r="U10" s="77">
        <f t="shared" si="3"/>
        <v>15</v>
      </c>
      <c r="V10" s="77">
        <f t="shared" si="3"/>
        <v>16</v>
      </c>
      <c r="W10" s="77">
        <f t="shared" si="3"/>
        <v>17</v>
      </c>
      <c r="X10" s="77">
        <f t="shared" si="3"/>
        <v>18</v>
      </c>
      <c r="Y10" s="77">
        <f t="shared" si="3"/>
        <v>19</v>
      </c>
      <c r="Z10" s="77">
        <f t="shared" si="3"/>
        <v>20</v>
      </c>
      <c r="AA10" s="77">
        <f t="shared" si="3"/>
        <v>21</v>
      </c>
      <c r="AB10" s="77">
        <f t="shared" si="3"/>
        <v>22</v>
      </c>
      <c r="AC10" s="77"/>
      <c r="AD10" s="76"/>
    </row>
    <row r="11" spans="2:30" ht="19.5" customHeight="1" x14ac:dyDescent="0.2">
      <c r="B11" s="30"/>
      <c r="C11" s="34"/>
      <c r="D11" s="35"/>
      <c r="G11" s="77" t="s">
        <v>89</v>
      </c>
      <c r="H11" s="77" t="s">
        <v>90</v>
      </c>
      <c r="I11" s="77" t="s">
        <v>92</v>
      </c>
      <c r="J11" s="77" t="s">
        <v>93</v>
      </c>
      <c r="K11" s="76" t="s">
        <v>94</v>
      </c>
      <c r="L11" s="76" t="s">
        <v>95</v>
      </c>
      <c r="M11" s="76" t="s">
        <v>96</v>
      </c>
      <c r="N11" s="76" t="s">
        <v>99</v>
      </c>
      <c r="O11" s="76" t="s">
        <v>97</v>
      </c>
      <c r="P11" s="76" t="s">
        <v>98</v>
      </c>
      <c r="Q11" s="76" t="s">
        <v>100</v>
      </c>
      <c r="R11" s="76" t="s">
        <v>101</v>
      </c>
      <c r="S11" s="76" t="s">
        <v>89</v>
      </c>
      <c r="T11" s="76" t="s">
        <v>90</v>
      </c>
      <c r="U11" s="76" t="s">
        <v>91</v>
      </c>
      <c r="V11" s="76" t="s">
        <v>93</v>
      </c>
      <c r="W11" s="76" t="s">
        <v>94</v>
      </c>
      <c r="X11" s="76" t="s">
        <v>95</v>
      </c>
      <c r="Y11" s="76" t="s">
        <v>96</v>
      </c>
      <c r="Z11" s="76" t="s">
        <v>99</v>
      </c>
      <c r="AA11" s="76" t="s">
        <v>97</v>
      </c>
      <c r="AB11" s="76" t="s">
        <v>102</v>
      </c>
      <c r="AC11" s="76"/>
      <c r="AD11" s="76"/>
    </row>
    <row r="12" spans="2:30" x14ac:dyDescent="0.2">
      <c r="B12" s="155" t="s">
        <v>113</v>
      </c>
      <c r="C12" s="156">
        <f>+C13+C20+C25+C34</f>
        <v>0</v>
      </c>
      <c r="D12" s="157">
        <f>+D13+D20+D25+D34</f>
        <v>0</v>
      </c>
      <c r="G12" s="77"/>
      <c r="H12" s="77"/>
      <c r="I12" s="77"/>
      <c r="J12" s="77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</row>
    <row r="13" spans="2:30" x14ac:dyDescent="0.2">
      <c r="B13" s="137" t="s">
        <v>106</v>
      </c>
      <c r="C13" s="138">
        <f>SUM(C14:C19)</f>
        <v>0</v>
      </c>
      <c r="D13" s="139">
        <f>IF(ISERROR(+C13/C$42)=TRUE,0,+C13/C$42)</f>
        <v>0</v>
      </c>
    </row>
    <row r="14" spans="2:30" x14ac:dyDescent="0.2">
      <c r="B14" s="140" t="s">
        <v>13</v>
      </c>
      <c r="C14" s="161">
        <v>0</v>
      </c>
      <c r="D14" s="141">
        <f>IF(ISERROR(+C14/C$42)=TRUE,0,+C14/C$42)</f>
        <v>0</v>
      </c>
    </row>
    <row r="15" spans="2:30" x14ac:dyDescent="0.2">
      <c r="B15" s="142" t="s">
        <v>129</v>
      </c>
      <c r="C15" s="162">
        <v>0</v>
      </c>
      <c r="D15" s="143">
        <f>IF(ISERROR(+C15/C$42)=TRUE,0,+C15/C$42)</f>
        <v>0</v>
      </c>
    </row>
    <row r="16" spans="2:30" x14ac:dyDescent="0.2">
      <c r="B16" s="142" t="s">
        <v>130</v>
      </c>
      <c r="C16" s="162">
        <v>0</v>
      </c>
      <c r="D16" s="143">
        <f>IF(ISERROR(+C16/C$42)=TRUE,0,+C16/C$42)</f>
        <v>0</v>
      </c>
    </row>
    <row r="17" spans="2:4" x14ac:dyDescent="0.2">
      <c r="B17" s="142" t="s">
        <v>123</v>
      </c>
      <c r="C17" s="162">
        <v>0</v>
      </c>
      <c r="D17" s="143">
        <f>IF(ISERROR(+C17/C$42)=TRUE,0,+C17/C$42)</f>
        <v>0</v>
      </c>
    </row>
    <row r="18" spans="2:4" x14ac:dyDescent="0.2">
      <c r="B18" s="142" t="s">
        <v>122</v>
      </c>
      <c r="C18" s="162">
        <v>0</v>
      </c>
      <c r="D18" s="143">
        <f>IF(ISERROR(+C18/C$42)=TRUE,0,+C18/C$42)</f>
        <v>0</v>
      </c>
    </row>
    <row r="19" spans="2:4" x14ac:dyDescent="0.2">
      <c r="B19" s="144" t="s">
        <v>121</v>
      </c>
      <c r="C19" s="163">
        <v>0</v>
      </c>
      <c r="D19" s="145">
        <f>IF(ISERROR(+C19/C$42)=TRUE,0,+C19/C$42)</f>
        <v>0</v>
      </c>
    </row>
    <row r="20" spans="2:4" x14ac:dyDescent="0.2">
      <c r="B20" s="137" t="s">
        <v>107</v>
      </c>
      <c r="C20" s="138">
        <f>SUM(C21:C24)</f>
        <v>0</v>
      </c>
      <c r="D20" s="139">
        <f>IF(ISERROR(+C20/C$42)=TRUE,0,+C20/C$42)</f>
        <v>0</v>
      </c>
    </row>
    <row r="21" spans="2:4" x14ac:dyDescent="0.2">
      <c r="B21" s="140" t="s">
        <v>14</v>
      </c>
      <c r="C21" s="161">
        <v>0</v>
      </c>
      <c r="D21" s="141">
        <f>IF(ISERROR(+C21/C$42)=TRUE,0,+C21/C$42)</f>
        <v>0</v>
      </c>
    </row>
    <row r="22" spans="2:4" x14ac:dyDescent="0.2">
      <c r="B22" s="142" t="s">
        <v>124</v>
      </c>
      <c r="C22" s="162">
        <v>0</v>
      </c>
      <c r="D22" s="143">
        <f>IF(ISERROR(+C22/C$42)=TRUE,0,+C22/C$42)</f>
        <v>0</v>
      </c>
    </row>
    <row r="23" spans="2:4" x14ac:dyDescent="0.2">
      <c r="B23" s="142" t="s">
        <v>56</v>
      </c>
      <c r="C23" s="162">
        <v>0</v>
      </c>
      <c r="D23" s="143">
        <f>IF(ISERROR(+C23/C$42)=TRUE,0,+C23/C$42)</f>
        <v>0</v>
      </c>
    </row>
    <row r="24" spans="2:4" x14ac:dyDescent="0.2">
      <c r="B24" s="144" t="s">
        <v>15</v>
      </c>
      <c r="C24" s="163">
        <v>0</v>
      </c>
      <c r="D24" s="145">
        <f>IF(ISERROR(+C24/C$42)=TRUE,0,+C24/C$42)</f>
        <v>0</v>
      </c>
    </row>
    <row r="25" spans="2:4" x14ac:dyDescent="0.2">
      <c r="B25" s="137" t="s">
        <v>108</v>
      </c>
      <c r="C25" s="138">
        <f>SUM(C26:C33)</f>
        <v>0</v>
      </c>
      <c r="D25" s="139">
        <f>IF(ISERROR(+C25/C$42)=TRUE,0,+C25/C$42)</f>
        <v>0</v>
      </c>
    </row>
    <row r="26" spans="2:4" x14ac:dyDescent="0.2">
      <c r="B26" s="140" t="s">
        <v>16</v>
      </c>
      <c r="C26" s="161">
        <v>0</v>
      </c>
      <c r="D26" s="141">
        <f>IF(ISERROR(+C26/C$42)=TRUE,0,+C26/C$42)</f>
        <v>0</v>
      </c>
    </row>
    <row r="27" spans="2:4" x14ac:dyDescent="0.2">
      <c r="B27" s="142" t="s">
        <v>128</v>
      </c>
      <c r="C27" s="162">
        <v>0</v>
      </c>
      <c r="D27" s="143">
        <f>IF(ISERROR(+C27/C$42)=TRUE,0,+C27/C$42)</f>
        <v>0</v>
      </c>
    </row>
    <row r="28" spans="2:4" x14ac:dyDescent="0.2">
      <c r="B28" s="142" t="s">
        <v>17</v>
      </c>
      <c r="C28" s="162">
        <v>0</v>
      </c>
      <c r="D28" s="143">
        <f>IF(ISERROR(+C28/C$42)=TRUE,0,+C28/C$42)</f>
        <v>0</v>
      </c>
    </row>
    <row r="29" spans="2:4" x14ac:dyDescent="0.2">
      <c r="B29" s="142" t="s">
        <v>127</v>
      </c>
      <c r="C29" s="162">
        <v>0</v>
      </c>
      <c r="D29" s="143">
        <f>IF(ISERROR(+C29/C$42)=TRUE,0,+C29/C$42)</f>
        <v>0</v>
      </c>
    </row>
    <row r="30" spans="2:4" x14ac:dyDescent="0.2">
      <c r="B30" s="142" t="s">
        <v>132</v>
      </c>
      <c r="C30" s="162">
        <v>0</v>
      </c>
      <c r="D30" s="143">
        <f>IF(ISERROR(+C30/C$42)=TRUE,0,+C30/C$42)</f>
        <v>0</v>
      </c>
    </row>
    <row r="31" spans="2:4" x14ac:dyDescent="0.2">
      <c r="B31" s="142" t="s">
        <v>18</v>
      </c>
      <c r="C31" s="162">
        <v>0</v>
      </c>
      <c r="D31" s="143">
        <f>IF(ISERROR(+C31/C$42)=TRUE,0,+C31/C$42)</f>
        <v>0</v>
      </c>
    </row>
    <row r="32" spans="2:4" x14ac:dyDescent="0.2">
      <c r="B32" s="142" t="s">
        <v>19</v>
      </c>
      <c r="C32" s="162">
        <v>0</v>
      </c>
      <c r="D32" s="143">
        <f>IF(ISERROR(+C32/C$42)=TRUE,0,+C32/C$42)</f>
        <v>0</v>
      </c>
    </row>
    <row r="33" spans="2:4" x14ac:dyDescent="0.2">
      <c r="B33" s="144" t="s">
        <v>131</v>
      </c>
      <c r="C33" s="163">
        <v>0</v>
      </c>
      <c r="D33" s="145">
        <f>IF(ISERROR(+C33/C$42)=TRUE,0,+C33/C$42)</f>
        <v>0</v>
      </c>
    </row>
    <row r="34" spans="2:4" x14ac:dyDescent="0.2">
      <c r="B34" s="137" t="s">
        <v>109</v>
      </c>
      <c r="C34" s="138">
        <f>SUM(C35:C37)</f>
        <v>0</v>
      </c>
      <c r="D34" s="139">
        <f>IF(ISERROR(+C34/C$42)=TRUE,0,+C34/C$42)</f>
        <v>0</v>
      </c>
    </row>
    <row r="35" spans="2:4" x14ac:dyDescent="0.2">
      <c r="B35" s="140" t="s">
        <v>20</v>
      </c>
      <c r="C35" s="161">
        <v>0</v>
      </c>
      <c r="D35" s="141">
        <f>IF(ISERROR(+C35/C$42)=TRUE,0,+C35/C$42)</f>
        <v>0</v>
      </c>
    </row>
    <row r="36" spans="2:4" x14ac:dyDescent="0.2">
      <c r="B36" s="144" t="s">
        <v>21</v>
      </c>
      <c r="C36" s="162">
        <v>0</v>
      </c>
      <c r="D36" s="145">
        <f>IF(ISERROR(+C36/C$42)=TRUE,0,+C36/C$42)</f>
        <v>0</v>
      </c>
    </row>
    <row r="37" spans="2:4" x14ac:dyDescent="0.2">
      <c r="B37" s="146"/>
      <c r="C37" s="163">
        <v>0</v>
      </c>
      <c r="D37" s="143">
        <f>IF(ISERROR(+C37/C$42)=TRUE,0,+C37/C$42)</f>
        <v>0</v>
      </c>
    </row>
    <row r="38" spans="2:4" x14ac:dyDescent="0.2">
      <c r="B38" s="155" t="s">
        <v>114</v>
      </c>
      <c r="C38" s="156">
        <f>SUM(C39:C41)</f>
        <v>0</v>
      </c>
      <c r="D38" s="157" t="e">
        <f>+D39+D40+#REF!+D41</f>
        <v>#REF!</v>
      </c>
    </row>
    <row r="39" spans="2:4" x14ac:dyDescent="0.2">
      <c r="B39" s="140" t="s">
        <v>58</v>
      </c>
      <c r="C39" s="161">
        <v>0</v>
      </c>
      <c r="D39" s="141">
        <f>IF(ISERROR(+C39/C$42)=TRUE,0,+C39/C$42)</f>
        <v>0</v>
      </c>
    </row>
    <row r="40" spans="2:4" x14ac:dyDescent="0.2">
      <c r="B40" s="142" t="s">
        <v>59</v>
      </c>
      <c r="C40" s="162">
        <f>+'IVA INVERSIÓ I AMORTITZACIÓ'!E31</f>
        <v>0</v>
      </c>
      <c r="D40" s="143">
        <f>IF(ISERROR(+C40/C$42)=TRUE,0,+C40/C$42)</f>
        <v>0</v>
      </c>
    </row>
    <row r="41" spans="2:4" x14ac:dyDescent="0.2">
      <c r="B41" s="142" t="s">
        <v>60</v>
      </c>
      <c r="C41" s="162">
        <v>0</v>
      </c>
      <c r="D41" s="143">
        <f>IF(ISERROR(+C41/C$42)=TRUE,0,+C41/C$42)</f>
        <v>0</v>
      </c>
    </row>
    <row r="42" spans="2:4" x14ac:dyDescent="0.2">
      <c r="B42" s="155" t="s">
        <v>52</v>
      </c>
      <c r="C42" s="156">
        <f>+C38+C12</f>
        <v>0</v>
      </c>
      <c r="D42" s="157" t="e">
        <f>+D38+D12</f>
        <v>#REF!</v>
      </c>
    </row>
    <row r="43" spans="2:4" x14ac:dyDescent="0.2">
      <c r="B43" s="26"/>
      <c r="C43" s="27"/>
      <c r="D43" s="29"/>
    </row>
    <row r="44" spans="2:4" x14ac:dyDescent="0.2">
      <c r="B44" s="26"/>
      <c r="C44" s="27"/>
      <c r="D44" s="29"/>
    </row>
    <row r="45" spans="2:4" ht="14.25" x14ac:dyDescent="0.2">
      <c r="B45" s="33"/>
      <c r="C45" s="135" t="s">
        <v>8</v>
      </c>
      <c r="D45" s="135" t="s">
        <v>10</v>
      </c>
    </row>
    <row r="46" spans="2:4" ht="5.25" customHeight="1" x14ac:dyDescent="0.2">
      <c r="B46" s="26"/>
      <c r="C46" s="27"/>
      <c r="D46" s="29"/>
    </row>
    <row r="47" spans="2:4" x14ac:dyDescent="0.2">
      <c r="B47" s="147" t="s">
        <v>110</v>
      </c>
      <c r="C47" s="148">
        <f>SUM(C48:C49)</f>
        <v>0</v>
      </c>
      <c r="D47" s="149">
        <f>IF(ISERROR(+C47/C$57)=TRUE,0,+C47/C$57)</f>
        <v>0</v>
      </c>
    </row>
    <row r="48" spans="2:4" x14ac:dyDescent="0.2">
      <c r="B48" s="150" t="s">
        <v>9</v>
      </c>
      <c r="C48" s="164">
        <v>0</v>
      </c>
      <c r="D48" s="151">
        <f>IF(ISERROR(+C48/C$57)=TRUE,0,+C48/C$57)</f>
        <v>0</v>
      </c>
    </row>
    <row r="49" spans="2:4" x14ac:dyDescent="0.2">
      <c r="B49" s="150" t="s">
        <v>23</v>
      </c>
      <c r="C49" s="165">
        <v>0</v>
      </c>
      <c r="D49" s="151">
        <f>IF(ISERROR(+C49/C$57)=TRUE,0,+C49/C$57)</f>
        <v>0</v>
      </c>
    </row>
    <row r="50" spans="2:4" x14ac:dyDescent="0.2">
      <c r="B50" s="147" t="s">
        <v>111</v>
      </c>
      <c r="C50" s="148">
        <f>SUM(C51:C52)</f>
        <v>0</v>
      </c>
      <c r="D50" s="149">
        <f>IF(ISERROR(+C50/C$57)=TRUE,0,+C50/C$57)</f>
        <v>0</v>
      </c>
    </row>
    <row r="51" spans="2:4" x14ac:dyDescent="0.2">
      <c r="B51" s="150" t="s">
        <v>24</v>
      </c>
      <c r="C51" s="164">
        <v>0</v>
      </c>
      <c r="D51" s="151">
        <f>IF(ISERROR(+C51/C$57)=TRUE,0,+C51/C$57)</f>
        <v>0</v>
      </c>
    </row>
    <row r="52" spans="2:4" x14ac:dyDescent="0.2">
      <c r="B52" s="150" t="s">
        <v>25</v>
      </c>
      <c r="C52" s="165">
        <v>0</v>
      </c>
      <c r="D52" s="151">
        <f>IF(ISERROR(+C52/C$57)=TRUE,0,+C52/C$57)</f>
        <v>0</v>
      </c>
    </row>
    <row r="53" spans="2:4" x14ac:dyDescent="0.2">
      <c r="B53" s="147" t="s">
        <v>112</v>
      </c>
      <c r="C53" s="148">
        <f>SUM(C54:C56)</f>
        <v>0</v>
      </c>
      <c r="D53" s="149">
        <f>IF(ISERROR(+C53/C$57)=TRUE,0,+C53/C$57)</f>
        <v>0</v>
      </c>
    </row>
    <row r="54" spans="2:4" x14ac:dyDescent="0.2">
      <c r="B54" s="150" t="s">
        <v>26</v>
      </c>
      <c r="C54" s="164">
        <v>0</v>
      </c>
      <c r="D54" s="151">
        <f>IF(ISERROR(+C54/C$57)=TRUE,0,+C54/C$57)</f>
        <v>0</v>
      </c>
    </row>
    <row r="55" spans="2:4" x14ac:dyDescent="0.2">
      <c r="B55" s="150" t="s">
        <v>27</v>
      </c>
      <c r="C55" s="166">
        <v>0</v>
      </c>
      <c r="D55" s="151">
        <f>IF(ISERROR(+C55/C$57)=TRUE,0,+C55/C$57)</f>
        <v>0</v>
      </c>
    </row>
    <row r="56" spans="2:4" x14ac:dyDescent="0.2">
      <c r="B56" s="150" t="s">
        <v>28</v>
      </c>
      <c r="C56" s="166">
        <v>0</v>
      </c>
      <c r="D56" s="151">
        <f>IF(ISERROR(+C56/C$57)=TRUE,0,+C56/C$57)</f>
        <v>0</v>
      </c>
    </row>
    <row r="57" spans="2:4" x14ac:dyDescent="0.2">
      <c r="B57" s="155" t="s">
        <v>53</v>
      </c>
      <c r="C57" s="156">
        <f>+C53+C50+C47</f>
        <v>0</v>
      </c>
      <c r="D57" s="157">
        <f>D53+D50+D47</f>
        <v>0</v>
      </c>
    </row>
    <row r="58" spans="2:4" x14ac:dyDescent="0.2">
      <c r="B58" s="26"/>
      <c r="C58" s="27"/>
      <c r="D58" s="29"/>
    </row>
    <row r="59" spans="2:4" x14ac:dyDescent="0.2">
      <c r="B59" s="179" t="s">
        <v>64</v>
      </c>
      <c r="C59" s="180"/>
      <c r="D59" s="181"/>
    </row>
    <row r="60" spans="2:4" x14ac:dyDescent="0.2">
      <c r="B60" s="170"/>
      <c r="C60" s="171"/>
      <c r="D60" s="172"/>
    </row>
    <row r="61" spans="2:4" x14ac:dyDescent="0.2">
      <c r="B61" s="173"/>
      <c r="C61" s="174"/>
      <c r="D61" s="175"/>
    </row>
    <row r="62" spans="2:4" x14ac:dyDescent="0.2">
      <c r="B62" s="173"/>
      <c r="C62" s="174"/>
      <c r="D62" s="175"/>
    </row>
    <row r="63" spans="2:4" x14ac:dyDescent="0.2">
      <c r="B63" s="173"/>
      <c r="C63" s="174"/>
      <c r="D63" s="175"/>
    </row>
    <row r="64" spans="2:4" x14ac:dyDescent="0.2">
      <c r="B64" s="176"/>
      <c r="C64" s="177"/>
      <c r="D64" s="178"/>
    </row>
    <row r="65" spans="2:4" x14ac:dyDescent="0.2">
      <c r="B65" s="153"/>
      <c r="C65" s="36"/>
      <c r="D65" s="154"/>
    </row>
    <row r="66" spans="2:4" x14ac:dyDescent="0.2">
      <c r="B66" s="159"/>
      <c r="C66" s="37"/>
      <c r="D66" s="160"/>
    </row>
    <row r="67" spans="2:4" x14ac:dyDescent="0.2">
      <c r="C67" s="152"/>
      <c r="D67" s="1"/>
    </row>
    <row r="68" spans="2:4" x14ac:dyDescent="0.2">
      <c r="B68" s="26"/>
      <c r="C68" s="27"/>
      <c r="D68" s="29"/>
    </row>
    <row r="69" spans="2:4" ht="10.5" customHeight="1" x14ac:dyDescent="0.2">
      <c r="B69" s="26"/>
      <c r="C69" s="27"/>
      <c r="D69" s="29"/>
    </row>
    <row r="70" spans="2:4" x14ac:dyDescent="0.2">
      <c r="B70" s="26"/>
      <c r="C70" s="27"/>
      <c r="D70" s="29"/>
    </row>
    <row r="71" spans="2:4" x14ac:dyDescent="0.2">
      <c r="B71" s="26"/>
      <c r="C71" s="27"/>
      <c r="D71" s="29"/>
    </row>
    <row r="72" spans="2:4" x14ac:dyDescent="0.2">
      <c r="B72" s="26"/>
      <c r="C72" s="27"/>
      <c r="D72" s="29"/>
    </row>
    <row r="73" spans="2:4" x14ac:dyDescent="0.2">
      <c r="B73" s="26"/>
      <c r="C73" s="27"/>
      <c r="D73" s="29"/>
    </row>
    <row r="74" spans="2:4" x14ac:dyDescent="0.2">
      <c r="B74" s="26"/>
      <c r="C74" s="27"/>
      <c r="D74" s="29"/>
    </row>
    <row r="75" spans="2:4" x14ac:dyDescent="0.2">
      <c r="B75" s="26"/>
      <c r="C75" s="27"/>
      <c r="D75" s="29"/>
    </row>
    <row r="76" spans="2:4" x14ac:dyDescent="0.2">
      <c r="B76" s="26"/>
      <c r="C76" s="27"/>
      <c r="D76" s="29"/>
    </row>
    <row r="77" spans="2:4" x14ac:dyDescent="0.2">
      <c r="B77" s="26"/>
      <c r="C77" s="27"/>
      <c r="D77" s="29"/>
    </row>
    <row r="78" spans="2:4" x14ac:dyDescent="0.2">
      <c r="B78" s="26"/>
      <c r="C78" s="27"/>
      <c r="D78" s="29"/>
    </row>
    <row r="79" spans="2:4" x14ac:dyDescent="0.2">
      <c r="B79" s="26"/>
      <c r="C79" s="27"/>
      <c r="D79" s="29"/>
    </row>
    <row r="80" spans="2:4" x14ac:dyDescent="0.2">
      <c r="B80" s="26"/>
      <c r="C80" s="27"/>
      <c r="D80" s="29"/>
    </row>
    <row r="81" spans="2:4" x14ac:dyDescent="0.2">
      <c r="B81" s="26"/>
      <c r="C81" s="27"/>
      <c r="D81" s="29"/>
    </row>
    <row r="82" spans="2:4" x14ac:dyDescent="0.2">
      <c r="B82" s="26"/>
      <c r="C82" s="27"/>
      <c r="D82" s="29"/>
    </row>
    <row r="83" spans="2:4" x14ac:dyDescent="0.2">
      <c r="B83" s="26"/>
      <c r="C83" s="27"/>
      <c r="D83" s="29"/>
    </row>
    <row r="84" spans="2:4" x14ac:dyDescent="0.2">
      <c r="B84" s="26"/>
      <c r="C84" s="27"/>
      <c r="D84" s="29"/>
    </row>
    <row r="85" spans="2:4" x14ac:dyDescent="0.2">
      <c r="B85" s="26"/>
      <c r="C85" s="27"/>
      <c r="D85" s="29"/>
    </row>
    <row r="86" spans="2:4" x14ac:dyDescent="0.2">
      <c r="B86" s="26"/>
      <c r="C86" s="27"/>
      <c r="D86" s="29"/>
    </row>
    <row r="87" spans="2:4" x14ac:dyDescent="0.2">
      <c r="B87" s="26"/>
      <c r="C87" s="27"/>
      <c r="D87" s="29"/>
    </row>
    <row r="88" spans="2:4" x14ac:dyDescent="0.2">
      <c r="B88" s="26"/>
      <c r="C88" s="27"/>
      <c r="D88" s="29"/>
    </row>
    <row r="89" spans="2:4" x14ac:dyDescent="0.2">
      <c r="B89" s="26"/>
      <c r="C89" s="27"/>
      <c r="D89" s="29"/>
    </row>
    <row r="90" spans="2:4" x14ac:dyDescent="0.2">
      <c r="B90" s="26"/>
      <c r="C90" s="27"/>
      <c r="D90" s="29"/>
    </row>
    <row r="91" spans="2:4" x14ac:dyDescent="0.2">
      <c r="B91" s="26"/>
      <c r="C91" s="27"/>
      <c r="D91" s="29"/>
    </row>
    <row r="92" spans="2:4" x14ac:dyDescent="0.2">
      <c r="B92" s="26"/>
      <c r="C92" s="27"/>
      <c r="D92" s="29"/>
    </row>
    <row r="93" spans="2:4" x14ac:dyDescent="0.2">
      <c r="B93" s="26"/>
      <c r="C93" s="27"/>
      <c r="D93" s="29"/>
    </row>
    <row r="94" spans="2:4" x14ac:dyDescent="0.2">
      <c r="B94" s="26"/>
      <c r="C94" s="27"/>
      <c r="D94" s="29"/>
    </row>
    <row r="95" spans="2:4" x14ac:dyDescent="0.2">
      <c r="B95" s="26"/>
      <c r="C95" s="27"/>
      <c r="D95" s="29"/>
    </row>
    <row r="96" spans="2:4" x14ac:dyDescent="0.2">
      <c r="B96" s="26"/>
      <c r="C96" s="27"/>
      <c r="D96" s="29"/>
    </row>
    <row r="97" spans="2:5" x14ac:dyDescent="0.2">
      <c r="B97" s="26"/>
      <c r="C97" s="27"/>
      <c r="D97" s="29"/>
    </row>
    <row r="98" spans="2:5" x14ac:dyDescent="0.2">
      <c r="B98" s="26"/>
      <c r="C98" s="27"/>
      <c r="D98" s="29"/>
    </row>
    <row r="99" spans="2:5" x14ac:dyDescent="0.2">
      <c r="B99" s="26"/>
      <c r="C99" s="27"/>
      <c r="D99" s="29"/>
    </row>
    <row r="100" spans="2:5" x14ac:dyDescent="0.2">
      <c r="B100" s="26"/>
      <c r="C100" s="27"/>
      <c r="D100" s="29"/>
    </row>
    <row r="101" spans="2:5" x14ac:dyDescent="0.2">
      <c r="B101" s="26"/>
      <c r="C101" s="27"/>
      <c r="D101" s="29"/>
    </row>
    <row r="102" spans="2:5" x14ac:dyDescent="0.2">
      <c r="B102" s="26"/>
      <c r="C102" s="27"/>
      <c r="D102" s="29"/>
    </row>
    <row r="103" spans="2:5" x14ac:dyDescent="0.2">
      <c r="B103" s="5"/>
    </row>
    <row r="104" spans="2:5" x14ac:dyDescent="0.2">
      <c r="B104" s="5"/>
    </row>
    <row r="105" spans="2:5" x14ac:dyDescent="0.2">
      <c r="B105" s="5"/>
    </row>
    <row r="106" spans="2:5" x14ac:dyDescent="0.2">
      <c r="B106" s="5"/>
    </row>
    <row r="107" spans="2:5" x14ac:dyDescent="0.2">
      <c r="C107" s="1"/>
      <c r="D107" s="1"/>
      <c r="E107" s="26"/>
    </row>
    <row r="108" spans="2:5" x14ac:dyDescent="0.2">
      <c r="C108" s="1"/>
      <c r="D108" s="1"/>
      <c r="E108" s="26"/>
    </row>
    <row r="109" spans="2:5" x14ac:dyDescent="0.2">
      <c r="C109" s="1"/>
      <c r="D109" s="1"/>
      <c r="E109" s="26"/>
    </row>
    <row r="110" spans="2:5" x14ac:dyDescent="0.2">
      <c r="C110" s="1"/>
      <c r="D110" s="1"/>
      <c r="E110" s="26"/>
    </row>
    <row r="111" spans="2:5" x14ac:dyDescent="0.2">
      <c r="C111" s="1"/>
      <c r="D111" s="1"/>
      <c r="E111" s="26"/>
    </row>
    <row r="145" spans="2:4" x14ac:dyDescent="0.2">
      <c r="B145" s="5"/>
      <c r="D145" s="3"/>
    </row>
    <row r="146" spans="2:4" x14ac:dyDescent="0.2">
      <c r="B146" s="5"/>
      <c r="D146" s="3"/>
    </row>
    <row r="147" spans="2:4" x14ac:dyDescent="0.2">
      <c r="B147" s="5"/>
      <c r="D147" s="3"/>
    </row>
    <row r="148" spans="2:4" x14ac:dyDescent="0.2">
      <c r="B148" s="5"/>
      <c r="D148" s="3"/>
    </row>
    <row r="149" spans="2:4" x14ac:dyDescent="0.2">
      <c r="B149" s="5"/>
    </row>
    <row r="150" spans="2:4" x14ac:dyDescent="0.2">
      <c r="B150" s="4"/>
    </row>
    <row r="151" spans="2:4" x14ac:dyDescent="0.2">
      <c r="B151" s="5"/>
    </row>
  </sheetData>
  <printOptions horizontalCentered="1" verticalCentered="1"/>
  <pageMargins left="0.51181102362204722" right="0.75" top="0.28000000000000003" bottom="1" header="0" footer="0"/>
  <pageSetup paperSize="9" scale="94" orientation="portrait" horizontalDpi="300" verticalDpi="300" r:id="rId1"/>
  <headerFooter alignWithMargins="0">
    <oddHeader xml:space="preserve">&amp;R
</oddHeader>
  </headerFooter>
  <rowBreaks count="2" manualBreakCount="2">
    <brk id="71" max="16383" man="1"/>
    <brk id="10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L64"/>
  <sheetViews>
    <sheetView topLeftCell="A16" workbookViewId="0">
      <selection activeCell="E20" sqref="E20"/>
    </sheetView>
  </sheetViews>
  <sheetFormatPr baseColWidth="10" defaultRowHeight="12.75" x14ac:dyDescent="0.2"/>
  <cols>
    <col min="1" max="1" width="9.5" style="24" customWidth="1"/>
    <col min="2" max="2" width="47" style="9" bestFit="1" customWidth="1"/>
    <col min="3" max="3" width="18.5" style="9" customWidth="1"/>
    <col min="4" max="4" width="8" style="9" bestFit="1" customWidth="1"/>
    <col min="5" max="5" width="17.875" style="9" customWidth="1"/>
    <col min="6" max="6" width="13.5" style="9" bestFit="1" customWidth="1"/>
    <col min="7" max="7" width="14.625" style="9" bestFit="1" customWidth="1"/>
    <col min="8" max="9" width="14.625" style="9" customWidth="1"/>
    <col min="10" max="16384" width="11" style="9"/>
  </cols>
  <sheetData>
    <row r="1" spans="1:12" x14ac:dyDescent="0.2"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x14ac:dyDescent="0.2"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x14ac:dyDescent="0.2">
      <c r="A3" s="26"/>
      <c r="B3" s="26"/>
      <c r="C3" s="27"/>
      <c r="D3" s="27"/>
      <c r="E3" s="28"/>
      <c r="F3" s="29"/>
      <c r="G3" s="24"/>
      <c r="H3" s="24"/>
      <c r="I3" s="24"/>
      <c r="J3" s="24"/>
      <c r="K3" s="24"/>
    </row>
    <row r="4" spans="1:12" x14ac:dyDescent="0.2">
      <c r="A4" s="30"/>
      <c r="B4" s="132" t="s">
        <v>105</v>
      </c>
      <c r="C4" s="109" t="s">
        <v>63</v>
      </c>
      <c r="D4" s="109" t="s">
        <v>61</v>
      </c>
      <c r="E4" s="110" t="s">
        <v>50</v>
      </c>
      <c r="F4" s="109" t="s">
        <v>62</v>
      </c>
      <c r="G4" s="110" t="s">
        <v>33</v>
      </c>
      <c r="H4" s="282"/>
      <c r="I4" s="282"/>
      <c r="J4" s="32"/>
      <c r="K4" s="25"/>
      <c r="L4" s="10"/>
    </row>
    <row r="5" spans="1:12" x14ac:dyDescent="0.2">
      <c r="A5" s="26"/>
      <c r="B5" s="26"/>
      <c r="C5" s="27"/>
      <c r="D5" s="27"/>
      <c r="E5" s="28"/>
      <c r="F5" s="29"/>
      <c r="G5" s="24"/>
      <c r="H5" s="24"/>
      <c r="I5" s="24"/>
      <c r="J5" s="24"/>
      <c r="K5" s="24"/>
    </row>
    <row r="6" spans="1:12" x14ac:dyDescent="0.2">
      <c r="A6" s="26"/>
      <c r="B6" s="122" t="str">
        <f>+'PLA D''INVERSIONS I FINANÇAMENT'!B12</f>
        <v xml:space="preserve"> ACTIU FIX</v>
      </c>
      <c r="C6" s="123"/>
      <c r="D6" s="124"/>
      <c r="E6" s="125"/>
      <c r="F6" s="126"/>
      <c r="G6" s="125"/>
      <c r="H6" s="283"/>
      <c r="I6" s="283"/>
      <c r="J6" s="24"/>
      <c r="K6" s="24"/>
    </row>
    <row r="7" spans="1:12" x14ac:dyDescent="0.2">
      <c r="A7" s="26"/>
      <c r="B7" s="112" t="str">
        <f>+'PLA D''INVERSIONS I FINANÇAMENT'!B13</f>
        <v xml:space="preserve">   DESPESES DE CONSTITUCIÓ I ESTABLIMENT</v>
      </c>
      <c r="C7" s="113"/>
      <c r="D7" s="114"/>
      <c r="E7" s="115"/>
      <c r="F7" s="116"/>
      <c r="G7" s="115"/>
      <c r="H7" s="284"/>
      <c r="I7" s="284"/>
      <c r="J7" s="24"/>
      <c r="K7" s="24"/>
    </row>
    <row r="8" spans="1:12" x14ac:dyDescent="0.2">
      <c r="A8" s="26"/>
      <c r="B8" s="85" t="str">
        <f>+'PLA D''INVERSIONS I FINANÇAMENT'!B14</f>
        <v>CONSTITUCIÓ DE LA SOCIETAT</v>
      </c>
      <c r="C8" s="86">
        <f>+'PLA D''INVERSIONS I FINANÇAMENT'!C14</f>
        <v>0</v>
      </c>
      <c r="D8" s="87">
        <v>0.21</v>
      </c>
      <c r="E8" s="88">
        <f>+C8*D8</f>
        <v>0</v>
      </c>
      <c r="F8" s="89">
        <v>5</v>
      </c>
      <c r="G8" s="88">
        <f>+C8/F8</f>
        <v>0</v>
      </c>
      <c r="H8" s="285"/>
      <c r="I8" s="285"/>
      <c r="J8" s="24"/>
      <c r="K8" s="24"/>
    </row>
    <row r="9" spans="1:12" x14ac:dyDescent="0.2">
      <c r="A9" s="26"/>
      <c r="B9" s="90" t="str">
        <f>+'PLA D''INVERSIONS I FINANÇAMENT'!B15</f>
        <v xml:space="preserve">PERMISOS D'OBERTURA I INICI D'ACTIVITAT </v>
      </c>
      <c r="C9" s="91">
        <f>+'PLA D''INVERSIONS I FINANÇAMENT'!C15</f>
        <v>0</v>
      </c>
      <c r="D9" s="92">
        <v>0</v>
      </c>
      <c r="E9" s="93">
        <f t="shared" ref="E9:E30" si="0">+C9*D9</f>
        <v>0</v>
      </c>
      <c r="F9" s="94">
        <v>5</v>
      </c>
      <c r="G9" s="93">
        <f t="shared" ref="G9:G27" si="1">+C9/F9</f>
        <v>0</v>
      </c>
      <c r="H9" s="285"/>
      <c r="I9" s="285"/>
      <c r="J9" s="24"/>
      <c r="K9" s="24"/>
    </row>
    <row r="10" spans="1:12" x14ac:dyDescent="0.2">
      <c r="A10" s="26"/>
      <c r="B10" s="90" t="str">
        <f>+'PLA D''INVERSIONS I FINANÇAMENT'!B16</f>
        <v>ASSESSORAMENT LEGAL (gestoria)</v>
      </c>
      <c r="C10" s="91">
        <f>+'PLA D''INVERSIONS I FINANÇAMENT'!C16</f>
        <v>0</v>
      </c>
      <c r="D10" s="92">
        <v>0.21</v>
      </c>
      <c r="E10" s="93">
        <f t="shared" si="0"/>
        <v>0</v>
      </c>
      <c r="F10" s="94">
        <v>5</v>
      </c>
      <c r="G10" s="93">
        <f t="shared" si="1"/>
        <v>0</v>
      </c>
      <c r="H10" s="285"/>
      <c r="I10" s="285"/>
      <c r="J10" s="24"/>
      <c r="K10" s="24"/>
    </row>
    <row r="11" spans="1:12" x14ac:dyDescent="0.2">
      <c r="A11" s="26"/>
      <c r="B11" s="90" t="str">
        <f>+'PLA D''INVERSIONS I FINANÇAMENT'!B17</f>
        <v xml:space="preserve">PUBLICITAT DE LLANÇAMENT (LOGOS, VIATGES COMERCIALS...) </v>
      </c>
      <c r="C11" s="91">
        <f>+'PLA D''INVERSIONS I FINANÇAMENT'!C17</f>
        <v>0</v>
      </c>
      <c r="D11" s="92">
        <v>0.21</v>
      </c>
      <c r="E11" s="93">
        <f t="shared" si="0"/>
        <v>0</v>
      </c>
      <c r="F11" s="94">
        <v>3</v>
      </c>
      <c r="G11" s="93">
        <f t="shared" si="1"/>
        <v>0</v>
      </c>
      <c r="H11" s="285"/>
      <c r="I11" s="285"/>
      <c r="J11" s="24"/>
      <c r="K11" s="24"/>
    </row>
    <row r="12" spans="1:12" x14ac:dyDescent="0.2">
      <c r="A12" s="26"/>
      <c r="B12" s="90" t="str">
        <f>+'PLA D''INVERSIONS I FINANÇAMENT'!B18</f>
        <v>ELABORACIÓ D'ESTUDIS DE MARQUETING,...</v>
      </c>
      <c r="C12" s="91">
        <f>+'PLA D''INVERSIONS I FINANÇAMENT'!C18</f>
        <v>0</v>
      </c>
      <c r="D12" s="92">
        <v>0.21</v>
      </c>
      <c r="E12" s="93">
        <f t="shared" si="0"/>
        <v>0</v>
      </c>
      <c r="F12" s="94">
        <v>3</v>
      </c>
      <c r="G12" s="93">
        <f t="shared" si="1"/>
        <v>0</v>
      </c>
      <c r="H12" s="285"/>
      <c r="I12" s="285"/>
      <c r="J12" s="24"/>
      <c r="K12" s="24"/>
    </row>
    <row r="13" spans="1:12" x14ac:dyDescent="0.2">
      <c r="A13" s="26"/>
      <c r="B13" s="95" t="str">
        <f>+'PLA D''INVERSIONS I FINANÇAMENT'!B19</f>
        <v>FORMALITZACIÓ CONTRACTE DE COMPRAVENDA</v>
      </c>
      <c r="C13" s="96">
        <f>+'PLA D''INVERSIONS I FINANÇAMENT'!C19</f>
        <v>0</v>
      </c>
      <c r="D13" s="97">
        <v>0.21</v>
      </c>
      <c r="E13" s="98">
        <f t="shared" si="0"/>
        <v>0</v>
      </c>
      <c r="F13" s="99">
        <v>5</v>
      </c>
      <c r="G13" s="98">
        <f t="shared" si="1"/>
        <v>0</v>
      </c>
      <c r="H13" s="285"/>
      <c r="I13" s="285"/>
      <c r="J13" s="24"/>
      <c r="K13" s="24"/>
    </row>
    <row r="14" spans="1:12" x14ac:dyDescent="0.2">
      <c r="A14" s="26"/>
      <c r="B14" s="117" t="str">
        <f>+'PLA D''INVERSIONS I FINANÇAMENT'!B20</f>
        <v xml:space="preserve">   IMMOBILITZAT IMMATERIAL</v>
      </c>
      <c r="C14" s="118"/>
      <c r="D14" s="119"/>
      <c r="E14" s="120">
        <f t="shared" si="0"/>
        <v>0</v>
      </c>
      <c r="F14" s="121"/>
      <c r="G14" s="120"/>
      <c r="H14" s="285"/>
      <c r="I14" s="285"/>
      <c r="J14" s="24"/>
      <c r="K14" s="24"/>
    </row>
    <row r="15" spans="1:12" x14ac:dyDescent="0.2">
      <c r="A15" s="26"/>
      <c r="B15" s="85" t="str">
        <f>+'PLA D''INVERSIONS I FINANÇAMENT'!B21</f>
        <v>DRETS DE TRASPÀS</v>
      </c>
      <c r="C15" s="86">
        <f>+'PLA D''INVERSIONS I FINANÇAMENT'!C21</f>
        <v>0</v>
      </c>
      <c r="D15" s="87">
        <v>0.21</v>
      </c>
      <c r="E15" s="88">
        <f t="shared" si="0"/>
        <v>0</v>
      </c>
      <c r="F15" s="89">
        <v>10</v>
      </c>
      <c r="G15" s="88">
        <f t="shared" si="1"/>
        <v>0</v>
      </c>
      <c r="H15" s="285"/>
      <c r="I15" s="285"/>
      <c r="J15" s="24"/>
      <c r="K15" s="24"/>
    </row>
    <row r="16" spans="1:12" x14ac:dyDescent="0.2">
      <c r="A16" s="26"/>
      <c r="B16" s="90" t="str">
        <f>+'PLA D''INVERSIONS I FINANÇAMENT'!B22</f>
        <v xml:space="preserve">MARQUES I PATENTS </v>
      </c>
      <c r="C16" s="91">
        <f>+'PLA D''INVERSIONS I FINANÇAMENT'!C22</f>
        <v>0</v>
      </c>
      <c r="D16" s="92">
        <v>0.21</v>
      </c>
      <c r="E16" s="93">
        <f t="shared" si="0"/>
        <v>0</v>
      </c>
      <c r="F16" s="94">
        <v>5</v>
      </c>
      <c r="G16" s="93">
        <f t="shared" si="1"/>
        <v>0</v>
      </c>
      <c r="H16" s="285"/>
      <c r="I16" s="285"/>
      <c r="J16" s="24"/>
      <c r="K16" s="24"/>
    </row>
    <row r="17" spans="1:11" x14ac:dyDescent="0.2">
      <c r="A17" s="26"/>
      <c r="B17" s="90" t="str">
        <f>+'PLA D''INVERSIONS I FINANÇAMENT'!B23</f>
        <v>PROGRAMARI INFORMÀTIC</v>
      </c>
      <c r="C17" s="91">
        <f>+'PLA D''INVERSIONS I FINANÇAMENT'!C23</f>
        <v>0</v>
      </c>
      <c r="D17" s="92">
        <v>0.21</v>
      </c>
      <c r="E17" s="93">
        <f t="shared" si="0"/>
        <v>0</v>
      </c>
      <c r="F17" s="94">
        <v>4</v>
      </c>
      <c r="G17" s="93">
        <f t="shared" si="1"/>
        <v>0</v>
      </c>
      <c r="H17" s="285"/>
      <c r="I17" s="285"/>
      <c r="J17" s="24"/>
      <c r="K17" s="24"/>
    </row>
    <row r="18" spans="1:11" x14ac:dyDescent="0.2">
      <c r="A18" s="26"/>
      <c r="B18" s="95" t="str">
        <f>+'PLA D''INVERSIONS I FINANÇAMENT'!B24</f>
        <v>ADQUISICIONS EN ARRENDAMENT</v>
      </c>
      <c r="C18" s="96">
        <f>+'PLA D''INVERSIONS I FINANÇAMENT'!C24</f>
        <v>0</v>
      </c>
      <c r="D18" s="97">
        <v>0.21</v>
      </c>
      <c r="E18" s="98">
        <f t="shared" si="0"/>
        <v>0</v>
      </c>
      <c r="F18" s="99">
        <v>10</v>
      </c>
      <c r="G18" s="98">
        <f t="shared" si="1"/>
        <v>0</v>
      </c>
      <c r="H18" s="285"/>
      <c r="I18" s="285"/>
      <c r="J18" s="24"/>
      <c r="K18" s="24"/>
    </row>
    <row r="19" spans="1:11" x14ac:dyDescent="0.2">
      <c r="A19" s="26"/>
      <c r="B19" s="117" t="str">
        <f>+'PLA D''INVERSIONS I FINANÇAMENT'!B25</f>
        <v xml:space="preserve">   IMMOBILITZAT MATERIAL</v>
      </c>
      <c r="C19" s="118"/>
      <c r="D19" s="119"/>
      <c r="E19" s="120">
        <f t="shared" si="0"/>
        <v>0</v>
      </c>
      <c r="F19" s="121"/>
      <c r="G19" s="120"/>
      <c r="H19" s="285"/>
      <c r="I19" s="285"/>
      <c r="J19" s="24"/>
      <c r="K19" s="24"/>
    </row>
    <row r="20" spans="1:11" x14ac:dyDescent="0.2">
      <c r="A20" s="26"/>
      <c r="B20" s="85" t="str">
        <f>+'PLA D''INVERSIONS I FINANÇAMENT'!B26</f>
        <v>EDIFICIS I LOCALS</v>
      </c>
      <c r="C20" s="86">
        <f>+'PLA D''INVERSIONS I FINANÇAMENT'!C26</f>
        <v>0</v>
      </c>
      <c r="D20" s="87">
        <v>0</v>
      </c>
      <c r="E20" s="88">
        <f t="shared" si="0"/>
        <v>0</v>
      </c>
      <c r="F20" s="89">
        <v>50</v>
      </c>
      <c r="G20" s="88">
        <f t="shared" si="1"/>
        <v>0</v>
      </c>
      <c r="H20" s="285"/>
      <c r="I20" s="285"/>
      <c r="J20" s="24"/>
      <c r="K20" s="24"/>
    </row>
    <row r="21" spans="1:11" x14ac:dyDescent="0.2">
      <c r="A21" s="26"/>
      <c r="B21" s="90" t="str">
        <f>+'PLA D''INVERSIONS I FINANÇAMENT'!B27</f>
        <v>INSTAL·LACIONS I REFORMES DEL LOCAL</v>
      </c>
      <c r="C21" s="91">
        <f>+'PLA D''INVERSIONS I FINANÇAMENT'!C27</f>
        <v>0</v>
      </c>
      <c r="D21" s="92">
        <v>0.21</v>
      </c>
      <c r="E21" s="93">
        <f t="shared" si="0"/>
        <v>0</v>
      </c>
      <c r="F21" s="94">
        <v>10</v>
      </c>
      <c r="G21" s="93">
        <f t="shared" si="1"/>
        <v>0</v>
      </c>
      <c r="H21" s="285"/>
      <c r="I21" s="285"/>
      <c r="J21" s="24"/>
      <c r="K21" s="24"/>
    </row>
    <row r="22" spans="1:11" x14ac:dyDescent="0.2">
      <c r="A22" s="26"/>
      <c r="B22" s="90" t="str">
        <f>+'PLA D''INVERSIONS I FINANÇAMENT'!B28</f>
        <v>MAQUINÀRIA</v>
      </c>
      <c r="C22" s="91">
        <f>+'PLA D''INVERSIONS I FINANÇAMENT'!C28</f>
        <v>0</v>
      </c>
      <c r="D22" s="92">
        <v>0.21</v>
      </c>
      <c r="E22" s="93">
        <f t="shared" si="0"/>
        <v>0</v>
      </c>
      <c r="F22" s="94">
        <v>10</v>
      </c>
      <c r="G22" s="93">
        <f t="shared" si="1"/>
        <v>0</v>
      </c>
      <c r="H22" s="285"/>
      <c r="I22" s="285"/>
      <c r="J22" s="24"/>
      <c r="K22" s="24"/>
    </row>
    <row r="23" spans="1:11" x14ac:dyDescent="0.2">
      <c r="A23" s="26"/>
      <c r="B23" s="90" t="str">
        <f>+'PLA D''INVERSIONS I FINANÇAMENT'!B29</f>
        <v xml:space="preserve">EINES I ESTRIS </v>
      </c>
      <c r="C23" s="91">
        <f>+'PLA D''INVERSIONS I FINANÇAMENT'!C29</f>
        <v>0</v>
      </c>
      <c r="D23" s="92">
        <v>0.21</v>
      </c>
      <c r="E23" s="93">
        <f t="shared" si="0"/>
        <v>0</v>
      </c>
      <c r="F23" s="94">
        <v>3</v>
      </c>
      <c r="G23" s="93">
        <f t="shared" si="1"/>
        <v>0</v>
      </c>
      <c r="H23" s="285"/>
      <c r="I23" s="285"/>
      <c r="J23" s="24"/>
      <c r="K23" s="24"/>
    </row>
    <row r="24" spans="1:11" x14ac:dyDescent="0.2">
      <c r="A24" s="26"/>
      <c r="B24" s="90" t="str">
        <f>+'PLA D''INVERSIONS I FINANÇAMENT'!B30</f>
        <v>MOBILIARI ( taules, cadires, mostrador, despatx)</v>
      </c>
      <c r="C24" s="91">
        <f>+'PLA D''INVERSIONS I FINANÇAMENT'!C30</f>
        <v>0</v>
      </c>
      <c r="D24" s="92">
        <v>0.21</v>
      </c>
      <c r="E24" s="93">
        <f t="shared" si="0"/>
        <v>0</v>
      </c>
      <c r="F24" s="94">
        <v>10</v>
      </c>
      <c r="G24" s="93">
        <f t="shared" si="1"/>
        <v>0</v>
      </c>
      <c r="H24" s="285"/>
      <c r="I24" s="285"/>
      <c r="J24" s="24"/>
      <c r="K24" s="24"/>
    </row>
    <row r="25" spans="1:11" x14ac:dyDescent="0.2">
      <c r="A25" s="26"/>
      <c r="B25" s="90" t="str">
        <f>+'PLA D''INVERSIONS I FINANÇAMENT'!B31</f>
        <v>EQUIPS INFORMÀTICS</v>
      </c>
      <c r="C25" s="91">
        <f>+'PLA D''INVERSIONS I FINANÇAMENT'!C31</f>
        <v>0</v>
      </c>
      <c r="D25" s="92">
        <v>0.21</v>
      </c>
      <c r="E25" s="93">
        <f t="shared" si="0"/>
        <v>0</v>
      </c>
      <c r="F25" s="94">
        <v>4</v>
      </c>
      <c r="G25" s="93">
        <f t="shared" si="1"/>
        <v>0</v>
      </c>
      <c r="H25" s="285"/>
      <c r="I25" s="285"/>
      <c r="J25" s="24"/>
      <c r="K25" s="24"/>
    </row>
    <row r="26" spans="1:11" x14ac:dyDescent="0.2">
      <c r="A26" s="26"/>
      <c r="B26" s="90" t="str">
        <f>+'PLA D''INVERSIONS I FINANÇAMENT'!B32</f>
        <v>ELEMENTS DE TRANSPORT</v>
      </c>
      <c r="C26" s="91">
        <f>+'PLA D''INVERSIONS I FINANÇAMENT'!C32</f>
        <v>0</v>
      </c>
      <c r="D26" s="92">
        <v>0.21</v>
      </c>
      <c r="E26" s="93">
        <f t="shared" si="0"/>
        <v>0</v>
      </c>
      <c r="F26" s="94">
        <v>7</v>
      </c>
      <c r="G26" s="93">
        <f t="shared" si="1"/>
        <v>0</v>
      </c>
      <c r="H26" s="285"/>
      <c r="I26" s="285"/>
      <c r="J26" s="24"/>
      <c r="K26" s="24"/>
    </row>
    <row r="27" spans="1:11" x14ac:dyDescent="0.2">
      <c r="A27" s="26"/>
      <c r="B27" s="90" t="str">
        <f>+'PLA D''INVERSIONS I FINANÇAMENT'!B33</f>
        <v>ALTRES IMMOBILITZATS (MATERIAL OFICINA i IMPREVSITOS)</v>
      </c>
      <c r="C27" s="96">
        <f>+'PLA D''INVERSIONS I FINANÇAMENT'!C33</f>
        <v>0</v>
      </c>
      <c r="D27" s="97">
        <v>0.21</v>
      </c>
      <c r="E27" s="98">
        <f t="shared" si="0"/>
        <v>0</v>
      </c>
      <c r="F27" s="99">
        <v>5</v>
      </c>
      <c r="G27" s="98">
        <f t="shared" si="1"/>
        <v>0</v>
      </c>
      <c r="H27" s="285"/>
      <c r="I27" s="285"/>
      <c r="J27" s="24"/>
      <c r="K27" s="24"/>
    </row>
    <row r="28" spans="1:11" x14ac:dyDescent="0.2">
      <c r="A28" s="26"/>
      <c r="B28" s="127" t="s">
        <v>22</v>
      </c>
      <c r="C28" s="128"/>
      <c r="D28" s="129"/>
      <c r="E28" s="130">
        <f t="shared" si="0"/>
        <v>0</v>
      </c>
      <c r="F28" s="131"/>
      <c r="G28" s="130"/>
      <c r="H28" s="283"/>
      <c r="I28" s="283"/>
      <c r="J28" s="24"/>
      <c r="K28" s="24"/>
    </row>
    <row r="29" spans="1:11" x14ac:dyDescent="0.2">
      <c r="A29" s="26"/>
      <c r="B29" s="100" t="s">
        <v>58</v>
      </c>
      <c r="C29" s="101">
        <f>'PLA D''INVERSIONS I FINANÇAMENT'!C39</f>
        <v>0</v>
      </c>
      <c r="D29" s="102">
        <v>0.1</v>
      </c>
      <c r="E29" s="103">
        <f t="shared" si="0"/>
        <v>0</v>
      </c>
      <c r="F29" s="104" t="s">
        <v>34</v>
      </c>
      <c r="G29" s="103"/>
      <c r="H29" s="284"/>
      <c r="I29" s="284"/>
      <c r="J29" s="24"/>
      <c r="K29" s="24"/>
    </row>
    <row r="30" spans="1:11" x14ac:dyDescent="0.2">
      <c r="A30" s="26"/>
      <c r="B30" s="95"/>
      <c r="C30" s="105"/>
      <c r="D30" s="106"/>
      <c r="E30" s="107">
        <f t="shared" si="0"/>
        <v>0</v>
      </c>
      <c r="F30" s="108" t="s">
        <v>34</v>
      </c>
      <c r="G30" s="107"/>
      <c r="H30" s="284"/>
      <c r="I30" s="284"/>
      <c r="J30" s="24"/>
      <c r="K30" s="24"/>
    </row>
    <row r="31" spans="1:11" x14ac:dyDescent="0.2">
      <c r="A31" s="31"/>
      <c r="B31" s="81" t="s">
        <v>1</v>
      </c>
      <c r="C31" s="80">
        <f>SUM(C8:C30)</f>
        <v>0</v>
      </c>
      <c r="D31" s="82"/>
      <c r="E31" s="83">
        <f>SUM(E8:E30)</f>
        <v>0</v>
      </c>
      <c r="F31" s="84"/>
      <c r="G31" s="79">
        <f>SUM(G8:G27)</f>
        <v>0</v>
      </c>
      <c r="H31" s="286"/>
      <c r="I31" s="286"/>
      <c r="J31" s="24"/>
      <c r="K31" s="24"/>
    </row>
    <row r="32" spans="1:11" x14ac:dyDescent="0.2">
      <c r="A32" s="23"/>
      <c r="B32" s="19"/>
      <c r="C32" s="20"/>
      <c r="D32" s="21"/>
      <c r="E32" s="22"/>
      <c r="G32" s="24"/>
      <c r="H32" s="24"/>
      <c r="I32" s="24"/>
      <c r="J32" s="24"/>
    </row>
    <row r="33" spans="2:4" s="11" customFormat="1" x14ac:dyDescent="0.2">
      <c r="B33" s="12"/>
      <c r="C33" s="13"/>
      <c r="D33" s="14"/>
    </row>
    <row r="34" spans="2:4" s="11" customFormat="1" x14ac:dyDescent="0.2">
      <c r="B34" s="12"/>
      <c r="C34" s="13"/>
      <c r="D34" s="14"/>
    </row>
    <row r="35" spans="2:4" s="11" customFormat="1" x14ac:dyDescent="0.2">
      <c r="B35" s="12"/>
      <c r="C35" s="13"/>
      <c r="D35" s="14"/>
    </row>
    <row r="36" spans="2:4" s="11" customFormat="1" x14ac:dyDescent="0.2">
      <c r="B36" s="15"/>
      <c r="C36" s="15"/>
      <c r="D36" s="15"/>
    </row>
    <row r="37" spans="2:4" s="11" customFormat="1" x14ac:dyDescent="0.2">
      <c r="B37" s="16"/>
      <c r="C37" s="17"/>
      <c r="D37" s="18"/>
    </row>
    <row r="38" spans="2:4" s="11" customFormat="1" x14ac:dyDescent="0.2"/>
    <row r="39" spans="2:4" s="11" customFormat="1" x14ac:dyDescent="0.2"/>
    <row r="40" spans="2:4" s="11" customFormat="1" x14ac:dyDescent="0.2"/>
    <row r="41" spans="2:4" s="11" customFormat="1" x14ac:dyDescent="0.2"/>
    <row r="42" spans="2:4" s="11" customFormat="1" x14ac:dyDescent="0.2"/>
    <row r="43" spans="2:4" s="11" customFormat="1" x14ac:dyDescent="0.2"/>
    <row r="44" spans="2:4" s="11" customFormat="1" x14ac:dyDescent="0.2"/>
    <row r="45" spans="2:4" s="11" customFormat="1" x14ac:dyDescent="0.2"/>
    <row r="46" spans="2:4" s="11" customFormat="1" x14ac:dyDescent="0.2"/>
    <row r="47" spans="2:4" s="11" customFormat="1" x14ac:dyDescent="0.2"/>
    <row r="48" spans="2:4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</sheetData>
  <printOptions horizontalCentered="1" verticalCentered="1"/>
  <pageMargins left="0.75" right="0.75" top="0.45" bottom="1" header="0" footer="0"/>
  <pageSetup paperSize="9" orientation="landscape" horizontalDpi="4294967293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151" r:id="rId4">
          <objectPr defaultSize="0" autoPict="0" r:id="rId5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933450</xdr:colOff>
                <xdr:row>38</xdr:row>
                <xdr:rowOff>47625</xdr:rowOff>
              </to>
            </anchor>
          </objectPr>
        </oleObject>
      </mc:Choice>
      <mc:Fallback>
        <oleObject progId="Word.Document.8" shapeId="615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5:H1338"/>
  <sheetViews>
    <sheetView showGridLines="0" tabSelected="1" topLeftCell="A55" zoomScaleNormal="100" workbookViewId="0">
      <selection activeCell="G10" sqref="G10"/>
    </sheetView>
  </sheetViews>
  <sheetFormatPr baseColWidth="10" defaultRowHeight="12.75" x14ac:dyDescent="0.2"/>
  <cols>
    <col min="1" max="1" width="9.625" style="9" customWidth="1"/>
    <col min="2" max="2" width="42.25" style="9" customWidth="1"/>
    <col min="3" max="5" width="13.375" style="9" customWidth="1"/>
    <col min="6" max="6" width="12.5" style="9" bestFit="1" customWidth="1"/>
    <col min="7" max="7" width="11.625" style="9" bestFit="1" customWidth="1"/>
    <col min="8" max="16384" width="11" style="9"/>
  </cols>
  <sheetData>
    <row r="5" spans="1:8" x14ac:dyDescent="0.2">
      <c r="A5" s="38"/>
      <c r="B5" s="38"/>
      <c r="C5" s="38"/>
      <c r="D5" s="38"/>
      <c r="E5" s="38"/>
      <c r="F5" s="38"/>
      <c r="G5" s="38"/>
      <c r="H5" s="38"/>
    </row>
    <row r="6" spans="1:8" x14ac:dyDescent="0.2">
      <c r="A6" s="38"/>
      <c r="B6" s="182" t="s">
        <v>115</v>
      </c>
      <c r="C6" s="38"/>
      <c r="D6" s="38"/>
      <c r="E6" s="38"/>
      <c r="F6" s="38"/>
      <c r="G6" s="38"/>
      <c r="H6" s="38"/>
    </row>
    <row r="7" spans="1:8" x14ac:dyDescent="0.2">
      <c r="A7" s="38"/>
      <c r="B7" s="38"/>
      <c r="C7" s="38"/>
      <c r="D7" s="38"/>
      <c r="E7" s="38"/>
      <c r="F7" s="38"/>
      <c r="G7" s="38"/>
      <c r="H7" s="38"/>
    </row>
    <row r="8" spans="1:8" x14ac:dyDescent="0.2">
      <c r="A8" s="38"/>
      <c r="B8" s="50"/>
      <c r="C8" s="40"/>
      <c r="D8" s="40"/>
      <c r="E8" s="40"/>
      <c r="F8" s="38"/>
      <c r="G8" s="38"/>
      <c r="H8" s="38"/>
    </row>
    <row r="9" spans="1:8" x14ac:dyDescent="0.2">
      <c r="A9" s="38"/>
      <c r="B9" s="40"/>
      <c r="C9" s="40"/>
      <c r="D9" s="40"/>
      <c r="E9" s="40"/>
      <c r="F9" s="38"/>
      <c r="G9" s="38"/>
      <c r="H9" s="38"/>
    </row>
    <row r="10" spans="1:8" x14ac:dyDescent="0.2">
      <c r="A10" s="38"/>
      <c r="B10" s="58" t="s">
        <v>72</v>
      </c>
      <c r="C10" s="57" t="s">
        <v>2</v>
      </c>
      <c r="D10" s="57" t="s">
        <v>3</v>
      </c>
      <c r="E10" s="57" t="s">
        <v>4</v>
      </c>
      <c r="F10" s="38"/>
      <c r="G10" s="38"/>
      <c r="H10" s="38"/>
    </row>
    <row r="11" spans="1:8" x14ac:dyDescent="0.2">
      <c r="A11" s="38"/>
      <c r="B11" s="39"/>
      <c r="C11" s="41"/>
      <c r="D11" s="41"/>
      <c r="E11" s="41"/>
      <c r="F11" s="38"/>
      <c r="G11" s="38"/>
      <c r="H11" s="38"/>
    </row>
    <row r="12" spans="1:8" x14ac:dyDescent="0.2">
      <c r="A12" s="38"/>
      <c r="B12" s="44" t="s">
        <v>65</v>
      </c>
      <c r="C12" s="224">
        <v>0.2</v>
      </c>
      <c r="D12" s="224">
        <v>0.2</v>
      </c>
      <c r="E12" s="224">
        <v>0.2</v>
      </c>
      <c r="F12" s="38"/>
      <c r="G12" s="38"/>
      <c r="H12" s="38"/>
    </row>
    <row r="13" spans="1:8" x14ac:dyDescent="0.2">
      <c r="A13" s="38"/>
      <c r="B13" s="42"/>
      <c r="C13" s="225"/>
      <c r="D13" s="225"/>
      <c r="E13" s="225"/>
      <c r="F13" s="38"/>
      <c r="G13" s="38"/>
      <c r="H13" s="38"/>
    </row>
    <row r="14" spans="1:8" x14ac:dyDescent="0.2">
      <c r="A14" s="38"/>
      <c r="B14" s="43" t="s">
        <v>35</v>
      </c>
      <c r="C14" s="226"/>
      <c r="D14" s="227">
        <v>0.05</v>
      </c>
      <c r="E14" s="228">
        <v>0.05</v>
      </c>
      <c r="F14" s="38"/>
      <c r="G14" s="38"/>
      <c r="H14" s="38"/>
    </row>
    <row r="15" spans="1:8" x14ac:dyDescent="0.2">
      <c r="A15" s="38"/>
      <c r="B15" s="42"/>
      <c r="C15" s="229"/>
      <c r="D15" s="229"/>
      <c r="E15" s="229"/>
      <c r="F15" s="38"/>
      <c r="G15" s="38"/>
      <c r="H15" s="38"/>
    </row>
    <row r="16" spans="1:8" x14ac:dyDescent="0.2">
      <c r="A16" s="38"/>
      <c r="B16" s="44" t="s">
        <v>57</v>
      </c>
      <c r="C16" s="226"/>
      <c r="D16" s="227">
        <v>0.05</v>
      </c>
      <c r="E16" s="228">
        <v>0.05</v>
      </c>
      <c r="F16" s="38"/>
      <c r="G16" s="38"/>
      <c r="H16" s="38"/>
    </row>
    <row r="17" spans="1:8" x14ac:dyDescent="0.2">
      <c r="A17" s="38"/>
      <c r="B17" s="278"/>
      <c r="C17" s="279"/>
      <c r="D17" s="280"/>
      <c r="E17" s="280"/>
      <c r="F17" s="38"/>
      <c r="G17" s="38"/>
      <c r="H17" s="38"/>
    </row>
    <row r="18" spans="1:8" x14ac:dyDescent="0.2">
      <c r="A18" s="38"/>
      <c r="B18" s="46"/>
      <c r="C18" s="41"/>
      <c r="D18" s="41"/>
      <c r="E18" s="41"/>
      <c r="F18" s="38"/>
      <c r="G18" s="38"/>
      <c r="H18" s="38"/>
    </row>
    <row r="19" spans="1:8" x14ac:dyDescent="0.2">
      <c r="A19" s="38"/>
      <c r="B19" s="78"/>
      <c r="C19" s="41"/>
      <c r="D19" s="41"/>
      <c r="E19" s="41"/>
      <c r="F19" s="38"/>
      <c r="G19" s="38"/>
      <c r="H19" s="38"/>
    </row>
    <row r="20" spans="1:8" x14ac:dyDescent="0.2">
      <c r="A20" s="38"/>
      <c r="C20" s="57" t="s">
        <v>2</v>
      </c>
      <c r="D20" s="57" t="s">
        <v>3</v>
      </c>
      <c r="E20" s="57" t="s">
        <v>4</v>
      </c>
      <c r="F20" s="38"/>
      <c r="G20" s="38"/>
      <c r="H20" s="38"/>
    </row>
    <row r="21" spans="1:8" x14ac:dyDescent="0.2">
      <c r="A21" s="38"/>
      <c r="B21" s="41"/>
      <c r="C21" s="45"/>
      <c r="D21" s="41"/>
      <c r="E21" s="41"/>
      <c r="F21" s="38"/>
      <c r="G21" s="38"/>
      <c r="H21" s="38"/>
    </row>
    <row r="22" spans="1:8" x14ac:dyDescent="0.2">
      <c r="A22" s="38"/>
      <c r="B22" s="183" t="s">
        <v>73</v>
      </c>
      <c r="C22" s="184">
        <f>SUM(C23:C24)</f>
        <v>0</v>
      </c>
      <c r="D22" s="184">
        <f>SUM(D23:D24)</f>
        <v>0</v>
      </c>
      <c r="E22" s="185">
        <f>SUM(E23:E24)</f>
        <v>0</v>
      </c>
      <c r="F22" s="38"/>
      <c r="G22" s="38"/>
      <c r="H22" s="38"/>
    </row>
    <row r="23" spans="1:8" x14ac:dyDescent="0.2">
      <c r="A23" s="38"/>
      <c r="B23" s="186" t="s">
        <v>66</v>
      </c>
      <c r="C23" s="193">
        <f>+'facturació i cost de compra'!K55</f>
        <v>0</v>
      </c>
      <c r="D23" s="194">
        <f>(C23*(1+D14))*(1+D16)</f>
        <v>0</v>
      </c>
      <c r="E23" s="195">
        <f>(D23*(1+E14))*(1+E16)</f>
        <v>0</v>
      </c>
      <c r="F23" s="38"/>
      <c r="G23" s="38"/>
      <c r="H23" s="38"/>
    </row>
    <row r="24" spans="1:8" x14ac:dyDescent="0.2">
      <c r="A24" s="38"/>
      <c r="B24" s="186" t="s">
        <v>134</v>
      </c>
      <c r="C24" s="196">
        <v>0</v>
      </c>
      <c r="D24" s="197">
        <f>(C24*(1+D14))*(1+D16)</f>
        <v>0</v>
      </c>
      <c r="E24" s="198">
        <f>(D24*(1+E14))*(1+E16)</f>
        <v>0</v>
      </c>
      <c r="F24" s="38"/>
      <c r="G24" s="38"/>
      <c r="H24" s="38"/>
    </row>
    <row r="25" spans="1:8" x14ac:dyDescent="0.2">
      <c r="A25" s="38"/>
      <c r="B25" s="186"/>
      <c r="C25" s="199"/>
      <c r="D25" s="200"/>
      <c r="E25" s="201"/>
      <c r="F25" s="38"/>
      <c r="G25" s="38"/>
      <c r="H25" s="38"/>
    </row>
    <row r="26" spans="1:8" x14ac:dyDescent="0.2">
      <c r="A26" s="38"/>
      <c r="B26" s="183" t="s">
        <v>74</v>
      </c>
      <c r="C26" s="184">
        <f>SUM(C27:C29)</f>
        <v>0</v>
      </c>
      <c r="D26" s="184">
        <f>SUM(D27:D29)</f>
        <v>0</v>
      </c>
      <c r="E26" s="185">
        <f>SUM(E27:E29)</f>
        <v>0</v>
      </c>
      <c r="F26" s="38"/>
      <c r="G26" s="38"/>
      <c r="H26" s="38"/>
    </row>
    <row r="27" spans="1:8" x14ac:dyDescent="0.2">
      <c r="A27" s="38"/>
      <c r="B27" s="187" t="s">
        <v>68</v>
      </c>
      <c r="C27" s="202">
        <f>+'facturació i cost de compra'!L55</f>
        <v>0</v>
      </c>
      <c r="D27" s="203">
        <f>(C27*(1+D14))*(1+D16)</f>
        <v>0</v>
      </c>
      <c r="E27" s="204">
        <f>(D27*(1+E14))*(1+E16)</f>
        <v>0</v>
      </c>
      <c r="F27" s="38"/>
      <c r="G27" s="38"/>
      <c r="H27" s="38"/>
    </row>
    <row r="28" spans="1:8" x14ac:dyDescent="0.2">
      <c r="A28" s="38"/>
      <c r="B28" s="187" t="s">
        <v>67</v>
      </c>
      <c r="C28" s="205">
        <v>0</v>
      </c>
      <c r="D28" s="206">
        <f>(C28*(1+D14))*(1+D16)</f>
        <v>0</v>
      </c>
      <c r="E28" s="207">
        <f>(D28*(1+E14))*(1+E16)</f>
        <v>0</v>
      </c>
      <c r="F28" s="38"/>
      <c r="G28" s="38"/>
      <c r="H28" s="38"/>
    </row>
    <row r="29" spans="1:8" x14ac:dyDescent="0.2">
      <c r="A29" s="38"/>
      <c r="B29" s="187" t="s">
        <v>69</v>
      </c>
      <c r="C29" s="205">
        <v>0</v>
      </c>
      <c r="D29" s="206">
        <f>(C29*(1+D14))*(1+D16)</f>
        <v>0</v>
      </c>
      <c r="E29" s="207">
        <f>(D29*(1+E14))*(1+E16)</f>
        <v>0</v>
      </c>
      <c r="F29" s="38"/>
      <c r="G29" s="38"/>
      <c r="H29" s="38"/>
    </row>
    <row r="30" spans="1:8" x14ac:dyDescent="0.2">
      <c r="A30" s="38"/>
      <c r="B30" s="188"/>
      <c r="C30" s="208"/>
      <c r="D30" s="209"/>
      <c r="E30" s="210"/>
      <c r="F30" s="38"/>
      <c r="G30" s="38"/>
      <c r="H30" s="38"/>
    </row>
    <row r="31" spans="1:8" x14ac:dyDescent="0.2">
      <c r="A31" s="38"/>
      <c r="B31" s="183" t="s">
        <v>84</v>
      </c>
      <c r="C31" s="184">
        <f>C22-C26</f>
        <v>0</v>
      </c>
      <c r="D31" s="184">
        <f>D22-D26</f>
        <v>0</v>
      </c>
      <c r="E31" s="185">
        <f>E22-E26</f>
        <v>0</v>
      </c>
      <c r="F31" s="38"/>
      <c r="G31" s="38"/>
      <c r="H31" s="38"/>
    </row>
    <row r="32" spans="1:8" x14ac:dyDescent="0.2">
      <c r="A32" s="38"/>
      <c r="B32" s="213" t="s">
        <v>83</v>
      </c>
      <c r="C32" s="291" t="e">
        <f>+C31/C22</f>
        <v>#DIV/0!</v>
      </c>
      <c r="D32" s="211" t="e">
        <f>+D31/D22</f>
        <v>#DIV/0!</v>
      </c>
      <c r="E32" s="212" t="e">
        <f>+E31/E22</f>
        <v>#DIV/0!</v>
      </c>
      <c r="F32" s="38"/>
      <c r="G32" s="38"/>
      <c r="H32" s="38"/>
    </row>
    <row r="33" spans="1:8" x14ac:dyDescent="0.2">
      <c r="A33" s="38"/>
      <c r="B33" s="183" t="s">
        <v>75</v>
      </c>
      <c r="C33" s="184">
        <f>SUM(C34:C39)+SUM(C44:C47)+SUM(C52:C53)</f>
        <v>0</v>
      </c>
      <c r="D33" s="184">
        <f>SUM(D34:D39)+SUM(D44:D47)+SUM(D52:D53)</f>
        <v>0</v>
      </c>
      <c r="E33" s="185">
        <f>SUM(E34:E39)+SUM(E44:E47)+SUM(E52:E53)</f>
        <v>0</v>
      </c>
      <c r="F33" s="38"/>
      <c r="G33" s="38"/>
      <c r="H33" s="38"/>
    </row>
    <row r="34" spans="1:8" x14ac:dyDescent="0.2">
      <c r="A34" s="38"/>
      <c r="B34" s="189" t="s">
        <v>135</v>
      </c>
      <c r="C34" s="230">
        <v>0</v>
      </c>
      <c r="D34" s="281">
        <f t="shared" ref="D34:E43" si="0">C34*(1+$D$14)</f>
        <v>0</v>
      </c>
      <c r="E34" s="232">
        <f>D34*(1+E14)</f>
        <v>0</v>
      </c>
      <c r="F34" s="38"/>
      <c r="G34" s="38"/>
      <c r="H34" s="38"/>
    </row>
    <row r="35" spans="1:8" x14ac:dyDescent="0.2">
      <c r="A35" s="38"/>
      <c r="B35" s="189" t="s">
        <v>133</v>
      </c>
      <c r="C35" s="230">
        <v>0</v>
      </c>
      <c r="D35" s="281">
        <f t="shared" si="0"/>
        <v>0</v>
      </c>
      <c r="E35" s="232">
        <f t="shared" si="0"/>
        <v>0</v>
      </c>
      <c r="F35" s="38"/>
      <c r="G35" s="38"/>
      <c r="H35" s="38"/>
    </row>
    <row r="36" spans="1:8" x14ac:dyDescent="0.2">
      <c r="A36" s="38"/>
      <c r="B36" s="189" t="s">
        <v>70</v>
      </c>
      <c r="C36" s="292">
        <v>0</v>
      </c>
      <c r="D36" s="231">
        <f t="shared" si="0"/>
        <v>0</v>
      </c>
      <c r="E36" s="232">
        <f>+D36*(1+E$14)</f>
        <v>0</v>
      </c>
      <c r="F36" s="38"/>
      <c r="G36" s="38"/>
      <c r="H36" s="38"/>
    </row>
    <row r="37" spans="1:8" x14ac:dyDescent="0.2">
      <c r="A37" s="38"/>
      <c r="B37" s="189" t="s">
        <v>125</v>
      </c>
      <c r="C37" s="230">
        <v>0</v>
      </c>
      <c r="D37" s="231">
        <f t="shared" si="0"/>
        <v>0</v>
      </c>
      <c r="E37" s="232">
        <f>+D37*(1+E$14)</f>
        <v>0</v>
      </c>
      <c r="F37" s="38"/>
      <c r="G37" s="38"/>
      <c r="H37" s="38"/>
    </row>
    <row r="38" spans="1:8" x14ac:dyDescent="0.2">
      <c r="A38" s="38"/>
      <c r="B38" s="190" t="s">
        <v>37</v>
      </c>
      <c r="C38" s="230">
        <v>0</v>
      </c>
      <c r="D38" s="231">
        <f t="shared" si="0"/>
        <v>0</v>
      </c>
      <c r="E38" s="232">
        <f>+D38*(1+E$14)</f>
        <v>0</v>
      </c>
      <c r="F38" s="38"/>
      <c r="G38" s="38"/>
      <c r="H38" s="38"/>
    </row>
    <row r="39" spans="1:8" x14ac:dyDescent="0.2">
      <c r="A39" s="38"/>
      <c r="B39" s="190" t="s">
        <v>38</v>
      </c>
      <c r="C39" s="230">
        <f>SUM(C40:C43)</f>
        <v>0</v>
      </c>
      <c r="D39" s="231">
        <f>SUM(D40:D43)</f>
        <v>0</v>
      </c>
      <c r="E39" s="232">
        <f>SUM(E40:E43)</f>
        <v>0</v>
      </c>
      <c r="F39" s="38"/>
      <c r="G39" s="38"/>
      <c r="H39" s="38"/>
    </row>
    <row r="40" spans="1:8" x14ac:dyDescent="0.2">
      <c r="A40" s="38"/>
      <c r="B40" s="191" t="s">
        <v>39</v>
      </c>
      <c r="C40" s="289">
        <v>0</v>
      </c>
      <c r="D40" s="233">
        <f t="shared" si="0"/>
        <v>0</v>
      </c>
      <c r="E40" s="290">
        <f t="shared" ref="E40:E52" si="1">+D40*(1+E$14)</f>
        <v>0</v>
      </c>
      <c r="F40" s="38"/>
      <c r="G40" s="38"/>
      <c r="H40" s="38"/>
    </row>
    <row r="41" spans="1:8" x14ac:dyDescent="0.2">
      <c r="A41" s="38"/>
      <c r="B41" s="191" t="s">
        <v>40</v>
      </c>
      <c r="C41" s="289">
        <v>0</v>
      </c>
      <c r="D41" s="233">
        <f t="shared" si="0"/>
        <v>0</v>
      </c>
      <c r="E41" s="290">
        <f t="shared" si="1"/>
        <v>0</v>
      </c>
      <c r="F41" s="38"/>
      <c r="G41" s="38"/>
      <c r="H41" s="38"/>
    </row>
    <row r="42" spans="1:8" x14ac:dyDescent="0.2">
      <c r="A42" s="38"/>
      <c r="B42" s="191" t="s">
        <v>41</v>
      </c>
      <c r="C42" s="289">
        <v>0</v>
      </c>
      <c r="D42" s="233">
        <f t="shared" si="0"/>
        <v>0</v>
      </c>
      <c r="E42" s="290">
        <f t="shared" si="1"/>
        <v>0</v>
      </c>
      <c r="F42" s="38"/>
      <c r="G42" s="38"/>
      <c r="H42" s="38"/>
    </row>
    <row r="43" spans="1:8" x14ac:dyDescent="0.2">
      <c r="A43" s="38"/>
      <c r="B43" s="191" t="s">
        <v>42</v>
      </c>
      <c r="C43" s="289">
        <v>0</v>
      </c>
      <c r="D43" s="233">
        <f t="shared" si="0"/>
        <v>0</v>
      </c>
      <c r="E43" s="290">
        <f t="shared" si="1"/>
        <v>0</v>
      </c>
      <c r="F43" s="38"/>
      <c r="G43" s="38"/>
      <c r="H43" s="38"/>
    </row>
    <row r="44" spans="1:8" x14ac:dyDescent="0.2">
      <c r="A44" s="38"/>
      <c r="B44" s="190" t="s">
        <v>43</v>
      </c>
      <c r="C44" s="230">
        <v>0</v>
      </c>
      <c r="D44" s="231">
        <f>C44*(1+D25)</f>
        <v>0</v>
      </c>
      <c r="E44" s="232">
        <f t="shared" si="1"/>
        <v>0</v>
      </c>
      <c r="F44" s="38"/>
      <c r="G44" s="38"/>
      <c r="H44" s="38"/>
    </row>
    <row r="45" spans="1:8" x14ac:dyDescent="0.2">
      <c r="A45" s="38"/>
      <c r="B45" s="190" t="s">
        <v>44</v>
      </c>
      <c r="C45" s="230">
        <v>0</v>
      </c>
      <c r="D45" s="231">
        <f>C45*(1+$D$14)</f>
        <v>0</v>
      </c>
      <c r="E45" s="232">
        <f>+D45*(1+E$14)</f>
        <v>0</v>
      </c>
      <c r="F45" s="38"/>
      <c r="G45" s="38"/>
      <c r="H45" s="38"/>
    </row>
    <row r="46" spans="1:8" x14ac:dyDescent="0.2">
      <c r="A46" s="38"/>
      <c r="B46" s="190" t="s">
        <v>45</v>
      </c>
      <c r="C46" s="230">
        <v>0</v>
      </c>
      <c r="D46" s="231">
        <f>C46*(1+$D$14)</f>
        <v>0</v>
      </c>
      <c r="E46" s="232">
        <f t="shared" si="1"/>
        <v>0</v>
      </c>
      <c r="F46" s="38"/>
      <c r="G46" s="38"/>
      <c r="H46" s="38"/>
    </row>
    <row r="47" spans="1:8" x14ac:dyDescent="0.2">
      <c r="A47" s="38"/>
      <c r="B47" s="190" t="s">
        <v>46</v>
      </c>
      <c r="C47" s="230">
        <f>+SUM(C48:C51)</f>
        <v>0</v>
      </c>
      <c r="D47" s="231">
        <f>+SUM(D48:D51)</f>
        <v>0</v>
      </c>
      <c r="E47" s="232">
        <f>+SUM(E48:E51)</f>
        <v>0</v>
      </c>
      <c r="F47" s="38"/>
      <c r="G47" s="38"/>
      <c r="H47" s="38"/>
    </row>
    <row r="48" spans="1:8" x14ac:dyDescent="0.2">
      <c r="A48" s="38"/>
      <c r="B48" s="191" t="s">
        <v>86</v>
      </c>
      <c r="C48" s="289">
        <v>0</v>
      </c>
      <c r="D48" s="233">
        <f t="shared" ref="D48:D53" si="2">C48*(1+$D$14)</f>
        <v>0</v>
      </c>
      <c r="E48" s="290">
        <f t="shared" si="1"/>
        <v>0</v>
      </c>
      <c r="F48" s="38"/>
      <c r="G48" s="38"/>
      <c r="H48" s="38"/>
    </row>
    <row r="49" spans="1:8" x14ac:dyDescent="0.2">
      <c r="A49" s="38"/>
      <c r="B49" s="191" t="s">
        <v>87</v>
      </c>
      <c r="C49" s="289">
        <v>0</v>
      </c>
      <c r="D49" s="233">
        <f t="shared" si="2"/>
        <v>0</v>
      </c>
      <c r="E49" s="290">
        <f t="shared" si="1"/>
        <v>0</v>
      </c>
      <c r="F49" s="38"/>
      <c r="G49" s="38"/>
      <c r="H49" s="38"/>
    </row>
    <row r="50" spans="1:8" x14ac:dyDescent="0.2">
      <c r="A50" s="38"/>
      <c r="B50" s="191" t="s">
        <v>88</v>
      </c>
      <c r="C50" s="289">
        <v>0</v>
      </c>
      <c r="D50" s="233">
        <f t="shared" si="2"/>
        <v>0</v>
      </c>
      <c r="E50" s="290">
        <f t="shared" si="1"/>
        <v>0</v>
      </c>
      <c r="F50" s="38"/>
      <c r="G50" s="38"/>
      <c r="H50" s="38"/>
    </row>
    <row r="51" spans="1:8" x14ac:dyDescent="0.2">
      <c r="A51" s="38"/>
      <c r="B51" s="191" t="s">
        <v>126</v>
      </c>
      <c r="C51" s="289">
        <v>0</v>
      </c>
      <c r="D51" s="233">
        <f t="shared" si="2"/>
        <v>0</v>
      </c>
      <c r="E51" s="290">
        <f t="shared" si="1"/>
        <v>0</v>
      </c>
      <c r="F51" s="38"/>
      <c r="G51" s="38"/>
      <c r="H51" s="38"/>
    </row>
    <row r="52" spans="1:8" x14ac:dyDescent="0.2">
      <c r="A52" s="38"/>
      <c r="B52" s="190" t="s">
        <v>136</v>
      </c>
      <c r="C52" s="230">
        <v>0</v>
      </c>
      <c r="D52" s="231">
        <f t="shared" si="2"/>
        <v>0</v>
      </c>
      <c r="E52" s="232">
        <f t="shared" si="1"/>
        <v>0</v>
      </c>
      <c r="F52" s="38"/>
      <c r="G52" s="38"/>
      <c r="H52" s="38"/>
    </row>
    <row r="53" spans="1:8" x14ac:dyDescent="0.2">
      <c r="A53" s="38"/>
      <c r="B53" s="189" t="s">
        <v>71</v>
      </c>
      <c r="C53" s="230">
        <v>0</v>
      </c>
      <c r="D53" s="231">
        <f t="shared" si="2"/>
        <v>0</v>
      </c>
      <c r="E53" s="232">
        <f>+D53*(1+E$14)</f>
        <v>0</v>
      </c>
      <c r="F53" s="38"/>
      <c r="G53" s="38"/>
      <c r="H53" s="38"/>
    </row>
    <row r="54" spans="1:8" x14ac:dyDescent="0.2">
      <c r="A54" s="38"/>
      <c r="B54" s="183" t="s">
        <v>76</v>
      </c>
      <c r="C54" s="287">
        <f>C31-C33</f>
        <v>0</v>
      </c>
      <c r="D54" s="287">
        <f>D31-D33</f>
        <v>0</v>
      </c>
      <c r="E54" s="288">
        <f>E31-E33</f>
        <v>0</v>
      </c>
      <c r="F54" s="38"/>
      <c r="G54" s="38"/>
      <c r="H54" s="38"/>
    </row>
    <row r="55" spans="1:8" ht="5.25" customHeight="1" x14ac:dyDescent="0.2">
      <c r="A55" s="38"/>
      <c r="B55" s="189"/>
      <c r="C55" s="214" t="s">
        <v>0</v>
      </c>
      <c r="D55" s="53"/>
      <c r="E55" s="54"/>
      <c r="F55" s="38"/>
      <c r="G55" s="38"/>
      <c r="H55" s="38"/>
    </row>
    <row r="56" spans="1:8" x14ac:dyDescent="0.2">
      <c r="A56" s="38"/>
      <c r="B56" s="190" t="s">
        <v>77</v>
      </c>
      <c r="C56" s="215">
        <f>'IVA INVERSIÓ I AMORTITZACIÓ'!G31</f>
        <v>0</v>
      </c>
      <c r="D56" s="53">
        <f>+C56</f>
        <v>0</v>
      </c>
      <c r="E56" s="54">
        <f>+D56</f>
        <v>0</v>
      </c>
      <c r="F56" s="38"/>
      <c r="G56" s="38"/>
      <c r="H56" s="38"/>
    </row>
    <row r="57" spans="1:8" ht="5.25" customHeight="1" x14ac:dyDescent="0.2">
      <c r="A57" s="38"/>
      <c r="B57" s="189"/>
      <c r="C57" s="216"/>
      <c r="D57" s="53"/>
      <c r="E57" s="54"/>
      <c r="F57" s="38"/>
      <c r="G57" s="38"/>
      <c r="H57" s="38"/>
    </row>
    <row r="58" spans="1:8" x14ac:dyDescent="0.2">
      <c r="A58" s="38"/>
      <c r="B58" s="183" t="s">
        <v>78</v>
      </c>
      <c r="C58" s="184">
        <f>+C54-C56</f>
        <v>0</v>
      </c>
      <c r="D58" s="184">
        <f>+D54-D56</f>
        <v>0</v>
      </c>
      <c r="E58" s="185">
        <f>+E54-E56</f>
        <v>0</v>
      </c>
      <c r="F58" s="38"/>
      <c r="G58" s="38"/>
      <c r="H58" s="38"/>
    </row>
    <row r="59" spans="1:8" x14ac:dyDescent="0.2">
      <c r="A59" s="38"/>
      <c r="B59" s="190" t="s">
        <v>79</v>
      </c>
      <c r="C59" s="217">
        <f>+C60+C61</f>
        <v>0</v>
      </c>
      <c r="D59" s="218">
        <f>+D60+D61</f>
        <v>0</v>
      </c>
      <c r="E59" s="219">
        <f>+E60+E61</f>
        <v>0</v>
      </c>
      <c r="F59" s="38"/>
      <c r="G59" s="38"/>
      <c r="H59" s="38"/>
    </row>
    <row r="60" spans="1:8" x14ac:dyDescent="0.2">
      <c r="A60" s="38"/>
      <c r="B60" s="192" t="s">
        <v>47</v>
      </c>
      <c r="C60" s="215">
        <f>+PRÉSTEC!F7</f>
        <v>0</v>
      </c>
      <c r="D60" s="53">
        <f>+PRÉSTEC!F8</f>
        <v>0</v>
      </c>
      <c r="E60" s="54">
        <f>+PRÉSTEC!F9</f>
        <v>0</v>
      </c>
      <c r="F60" s="38"/>
      <c r="G60" s="38"/>
      <c r="H60" s="38"/>
    </row>
    <row r="61" spans="1:8" x14ac:dyDescent="0.2">
      <c r="A61" s="38"/>
      <c r="B61" s="192" t="s">
        <v>54</v>
      </c>
      <c r="C61" s="234">
        <v>0</v>
      </c>
      <c r="D61" s="235">
        <v>0</v>
      </c>
      <c r="E61" s="236">
        <v>0</v>
      </c>
      <c r="F61" s="38"/>
      <c r="G61" s="38"/>
      <c r="H61" s="38"/>
    </row>
    <row r="62" spans="1:8" x14ac:dyDescent="0.2">
      <c r="A62" s="38"/>
      <c r="B62" s="183" t="s">
        <v>80</v>
      </c>
      <c r="C62" s="184">
        <f>C58-C59</f>
        <v>0</v>
      </c>
      <c r="D62" s="184">
        <f>D58-D59</f>
        <v>0</v>
      </c>
      <c r="E62" s="185">
        <f>E58-E59</f>
        <v>0</v>
      </c>
      <c r="F62" s="38"/>
      <c r="G62" s="38"/>
      <c r="H62" s="38"/>
    </row>
    <row r="63" spans="1:8" ht="5.25" customHeight="1" x14ac:dyDescent="0.2">
      <c r="A63" s="38"/>
      <c r="B63" s="59"/>
      <c r="C63" s="51"/>
      <c r="D63" s="51"/>
      <c r="E63" s="52"/>
      <c r="F63" s="38"/>
      <c r="G63" s="38"/>
      <c r="H63" s="38"/>
    </row>
    <row r="64" spans="1:8" x14ac:dyDescent="0.2">
      <c r="A64" s="38"/>
      <c r="B64" s="60" t="s">
        <v>81</v>
      </c>
      <c r="C64" s="53">
        <f>+C62*C12</f>
        <v>0</v>
      </c>
      <c r="D64" s="53">
        <f>+D62*D12</f>
        <v>0</v>
      </c>
      <c r="E64" s="54">
        <f>+E62*E12</f>
        <v>0</v>
      </c>
      <c r="F64" s="38"/>
      <c r="G64" s="38"/>
      <c r="H64" s="38"/>
    </row>
    <row r="65" spans="1:8" ht="5.25" customHeight="1" x14ac:dyDescent="0.2">
      <c r="A65" s="38"/>
      <c r="B65" s="59"/>
      <c r="C65" s="51"/>
      <c r="D65" s="51"/>
      <c r="E65" s="52"/>
      <c r="F65" s="38"/>
      <c r="G65" s="38"/>
      <c r="H65" s="38"/>
    </row>
    <row r="66" spans="1:8" x14ac:dyDescent="0.2">
      <c r="A66" s="38"/>
      <c r="B66" s="183" t="s">
        <v>82</v>
      </c>
      <c r="C66" s="184">
        <f>+C62-C64</f>
        <v>0</v>
      </c>
      <c r="D66" s="184">
        <f>+D62-D64</f>
        <v>0</v>
      </c>
      <c r="E66" s="185">
        <f>+E62-E64</f>
        <v>0</v>
      </c>
      <c r="F66" s="38"/>
      <c r="G66" s="38"/>
      <c r="H66" s="38"/>
    </row>
    <row r="67" spans="1:8" x14ac:dyDescent="0.2">
      <c r="A67" s="38"/>
      <c r="B67" s="61"/>
      <c r="C67" s="47"/>
      <c r="D67" s="47"/>
      <c r="E67" s="47"/>
      <c r="F67" s="38"/>
      <c r="G67" s="38"/>
      <c r="H67" s="38"/>
    </row>
    <row r="68" spans="1:8" x14ac:dyDescent="0.2">
      <c r="A68" s="38"/>
      <c r="B68" s="221" t="s">
        <v>48</v>
      </c>
      <c r="C68" s="220">
        <f>+C66+C56</f>
        <v>0</v>
      </c>
      <c r="D68" s="220">
        <f>+D66+D56</f>
        <v>0</v>
      </c>
      <c r="E68" s="220">
        <f>+E66+E56</f>
        <v>0</v>
      </c>
      <c r="F68" s="38"/>
      <c r="G68" s="38"/>
      <c r="H68" s="38"/>
    </row>
    <row r="69" spans="1:8" x14ac:dyDescent="0.2">
      <c r="A69" s="38"/>
      <c r="B69" s="222"/>
      <c r="C69" s="223"/>
      <c r="D69" s="223"/>
      <c r="E69" s="223"/>
      <c r="F69" s="38"/>
      <c r="G69" s="38"/>
      <c r="H69" s="38"/>
    </row>
    <row r="70" spans="1:8" x14ac:dyDescent="0.2">
      <c r="A70" s="38"/>
      <c r="B70" s="62"/>
      <c r="C70" s="48"/>
      <c r="D70" s="48"/>
      <c r="E70" s="48"/>
      <c r="F70" s="38"/>
      <c r="G70" s="38"/>
      <c r="H70" s="38"/>
    </row>
    <row r="71" spans="1:8" x14ac:dyDescent="0.2">
      <c r="A71" s="38"/>
      <c r="B71" s="63"/>
      <c r="C71" s="70" t="s">
        <v>2</v>
      </c>
      <c r="D71" s="70" t="s">
        <v>3</v>
      </c>
      <c r="E71" s="70" t="s">
        <v>4</v>
      </c>
      <c r="F71" s="38"/>
      <c r="G71" s="38"/>
      <c r="H71" s="38"/>
    </row>
    <row r="72" spans="1:8" x14ac:dyDescent="0.2">
      <c r="A72" s="38"/>
      <c r="B72" s="64"/>
      <c r="C72" s="48"/>
      <c r="D72" s="48"/>
      <c r="E72" s="48"/>
      <c r="F72" s="38"/>
      <c r="G72" s="38"/>
      <c r="H72" s="38"/>
    </row>
    <row r="73" spans="1:8" x14ac:dyDescent="0.2">
      <c r="A73" s="38"/>
      <c r="B73" s="68" t="s">
        <v>36</v>
      </c>
      <c r="C73" s="71">
        <f>+C33+C56+C59</f>
        <v>0</v>
      </c>
      <c r="D73" s="71">
        <f>+D33+D56+D59</f>
        <v>0</v>
      </c>
      <c r="E73" s="72">
        <f>+E33+E56+E59</f>
        <v>0</v>
      </c>
      <c r="F73" s="38"/>
      <c r="G73" s="38"/>
      <c r="H73" s="38"/>
    </row>
    <row r="74" spans="1:8" x14ac:dyDescent="0.2">
      <c r="A74" s="38"/>
      <c r="B74" s="69" t="s">
        <v>49</v>
      </c>
      <c r="C74" s="55" t="e">
        <f>+C32</f>
        <v>#DIV/0!</v>
      </c>
      <c r="D74" s="55" t="e">
        <f>+D32</f>
        <v>#DIV/0!</v>
      </c>
      <c r="E74" s="56" t="e">
        <f>+E32</f>
        <v>#DIV/0!</v>
      </c>
      <c r="F74" s="38"/>
      <c r="G74" s="38"/>
      <c r="H74" s="38"/>
    </row>
    <row r="75" spans="1:8" x14ac:dyDescent="0.2">
      <c r="A75" s="38"/>
      <c r="B75" s="221" t="s">
        <v>85</v>
      </c>
      <c r="C75" s="220" t="e">
        <f>+C73/C74</f>
        <v>#DIV/0!</v>
      </c>
      <c r="D75" s="220" t="e">
        <f>+D73/D74</f>
        <v>#DIV/0!</v>
      </c>
      <c r="E75" s="220" t="e">
        <f>+E73/E74</f>
        <v>#DIV/0!</v>
      </c>
      <c r="F75" s="38"/>
      <c r="G75" s="38"/>
      <c r="H75" s="38"/>
    </row>
    <row r="76" spans="1:8" x14ac:dyDescent="0.2">
      <c r="A76" s="38"/>
      <c r="B76" s="65"/>
      <c r="C76" s="48"/>
      <c r="D76" s="73"/>
      <c r="E76" s="48"/>
      <c r="F76" s="38"/>
      <c r="G76" s="38"/>
      <c r="H76" s="38"/>
    </row>
    <row r="77" spans="1:8" s="24" customFormat="1" x14ac:dyDescent="0.2"/>
    <row r="78" spans="1:8" x14ac:dyDescent="0.2">
      <c r="A78" s="38"/>
      <c r="B78" s="65"/>
      <c r="C78" s="40"/>
      <c r="D78" s="40"/>
      <c r="E78" s="40"/>
      <c r="F78" s="38"/>
      <c r="G78" s="38"/>
      <c r="H78" s="38"/>
    </row>
    <row r="79" spans="1:8" x14ac:dyDescent="0.2">
      <c r="A79" s="38"/>
      <c r="B79" s="65"/>
      <c r="C79" s="40"/>
      <c r="D79" s="40"/>
      <c r="E79" s="40"/>
      <c r="F79" s="38"/>
      <c r="G79" s="38"/>
      <c r="H79" s="38"/>
    </row>
    <row r="80" spans="1:8" x14ac:dyDescent="0.2">
      <c r="A80" s="38"/>
      <c r="B80" s="66"/>
      <c r="C80" s="49"/>
      <c r="D80" s="42"/>
      <c r="E80" s="42"/>
      <c r="F80" s="38"/>
      <c r="G80" s="38"/>
      <c r="H80" s="38"/>
    </row>
    <row r="81" spans="1:8" x14ac:dyDescent="0.2">
      <c r="A81" s="38"/>
      <c r="B81" s="66"/>
      <c r="C81" s="42"/>
      <c r="D81" s="42"/>
      <c r="E81" s="42"/>
      <c r="F81" s="38"/>
      <c r="G81" s="38"/>
      <c r="H81" s="38"/>
    </row>
    <row r="82" spans="1:8" x14ac:dyDescent="0.2">
      <c r="A82" s="38"/>
      <c r="B82" s="66"/>
      <c r="C82" s="42"/>
      <c r="D82" s="42"/>
      <c r="E82" s="42"/>
      <c r="F82" s="38"/>
      <c r="G82" s="38"/>
      <c r="H82" s="38"/>
    </row>
    <row r="83" spans="1:8" x14ac:dyDescent="0.2">
      <c r="A83" s="38"/>
      <c r="B83" s="66"/>
      <c r="C83" s="42"/>
      <c r="D83" s="42"/>
      <c r="E83" s="42"/>
      <c r="F83" s="38"/>
      <c r="G83" s="38"/>
      <c r="H83" s="38"/>
    </row>
    <row r="84" spans="1:8" x14ac:dyDescent="0.2">
      <c r="A84" s="38"/>
      <c r="B84" s="66"/>
      <c r="C84" s="42"/>
      <c r="D84" s="42"/>
      <c r="E84" s="42"/>
      <c r="F84" s="38"/>
      <c r="G84" s="38"/>
      <c r="H84" s="38"/>
    </row>
    <row r="85" spans="1:8" x14ac:dyDescent="0.2">
      <c r="A85" s="38"/>
      <c r="B85" s="66"/>
      <c r="C85" s="42"/>
      <c r="D85" s="42"/>
      <c r="E85" s="42"/>
      <c r="F85" s="38"/>
      <c r="G85" s="38"/>
      <c r="H85" s="38"/>
    </row>
    <row r="86" spans="1:8" x14ac:dyDescent="0.2">
      <c r="A86" s="38"/>
      <c r="B86" s="66"/>
      <c r="C86" s="42"/>
      <c r="D86" s="42"/>
      <c r="E86" s="42"/>
      <c r="F86" s="38"/>
      <c r="G86" s="38"/>
      <c r="H86" s="38"/>
    </row>
    <row r="87" spans="1:8" x14ac:dyDescent="0.2">
      <c r="A87" s="38"/>
      <c r="B87" s="66"/>
      <c r="C87" s="42"/>
      <c r="D87" s="42"/>
      <c r="E87" s="42"/>
      <c r="F87" s="38"/>
      <c r="G87" s="38"/>
      <c r="H87" s="38"/>
    </row>
    <row r="88" spans="1:8" x14ac:dyDescent="0.2">
      <c r="A88" s="38"/>
      <c r="B88" s="66"/>
      <c r="C88" s="42"/>
      <c r="D88" s="42"/>
      <c r="E88" s="42"/>
      <c r="F88" s="38"/>
      <c r="G88" s="38"/>
      <c r="H88" s="38"/>
    </row>
    <row r="89" spans="1:8" x14ac:dyDescent="0.2">
      <c r="A89" s="38"/>
      <c r="B89" s="66"/>
      <c r="C89" s="42"/>
      <c r="D89" s="42"/>
      <c r="E89" s="42"/>
      <c r="F89" s="38"/>
      <c r="G89" s="38"/>
      <c r="H89" s="38"/>
    </row>
    <row r="90" spans="1:8" x14ac:dyDescent="0.2">
      <c r="A90" s="38"/>
      <c r="B90" s="66"/>
      <c r="C90" s="42"/>
      <c r="D90" s="42"/>
      <c r="E90" s="42"/>
      <c r="F90" s="38"/>
      <c r="G90" s="38"/>
      <c r="H90" s="38"/>
    </row>
    <row r="91" spans="1:8" x14ac:dyDescent="0.2">
      <c r="A91" s="38"/>
      <c r="B91" s="66"/>
      <c r="C91" s="42"/>
      <c r="D91" s="42"/>
      <c r="E91" s="42"/>
      <c r="F91" s="38"/>
      <c r="G91" s="38"/>
      <c r="H91" s="38"/>
    </row>
    <row r="92" spans="1:8" x14ac:dyDescent="0.2">
      <c r="A92" s="38"/>
      <c r="B92" s="66"/>
      <c r="C92" s="42"/>
      <c r="D92" s="42"/>
      <c r="E92" s="42"/>
      <c r="F92" s="38"/>
      <c r="G92" s="38"/>
      <c r="H92" s="38"/>
    </row>
    <row r="93" spans="1:8" x14ac:dyDescent="0.2">
      <c r="A93" s="38"/>
      <c r="B93" s="66"/>
      <c r="C93" s="42"/>
      <c r="D93" s="42"/>
      <c r="E93" s="42"/>
      <c r="F93" s="38"/>
      <c r="G93" s="38"/>
      <c r="H93" s="38"/>
    </row>
    <row r="94" spans="1:8" x14ac:dyDescent="0.2">
      <c r="A94" s="38"/>
      <c r="B94" s="66"/>
      <c r="C94" s="42"/>
      <c r="D94" s="42"/>
      <c r="E94" s="42"/>
      <c r="F94" s="38"/>
      <c r="G94" s="38"/>
      <c r="H94" s="38"/>
    </row>
    <row r="95" spans="1:8" x14ac:dyDescent="0.2">
      <c r="A95" s="38"/>
      <c r="B95" s="66"/>
      <c r="C95" s="42"/>
      <c r="D95" s="42"/>
      <c r="E95" s="42"/>
      <c r="F95" s="38"/>
      <c r="G95" s="38"/>
      <c r="H95" s="38"/>
    </row>
    <row r="96" spans="1:8" x14ac:dyDescent="0.2">
      <c r="A96" s="38"/>
      <c r="B96" s="66"/>
      <c r="C96" s="42"/>
      <c r="D96" s="42"/>
      <c r="E96" s="42"/>
      <c r="F96" s="38"/>
      <c r="G96" s="38"/>
      <c r="H96" s="38"/>
    </row>
    <row r="97" spans="1:8" x14ac:dyDescent="0.2">
      <c r="A97" s="38"/>
      <c r="B97" s="66"/>
      <c r="C97" s="42"/>
      <c r="D97" s="42"/>
      <c r="E97" s="42"/>
      <c r="F97" s="38"/>
      <c r="G97" s="38"/>
      <c r="H97" s="38"/>
    </row>
    <row r="98" spans="1:8" x14ac:dyDescent="0.2">
      <c r="A98" s="38"/>
      <c r="B98" s="66"/>
      <c r="C98" s="42"/>
      <c r="D98" s="42"/>
      <c r="E98" s="42"/>
      <c r="F98" s="38"/>
      <c r="G98" s="38"/>
      <c r="H98" s="38"/>
    </row>
    <row r="99" spans="1:8" x14ac:dyDescent="0.2">
      <c r="A99" s="38"/>
      <c r="B99" s="66"/>
      <c r="C99" s="42"/>
      <c r="D99" s="42"/>
      <c r="E99" s="42"/>
      <c r="F99" s="38"/>
      <c r="G99" s="38"/>
      <c r="H99" s="38"/>
    </row>
    <row r="100" spans="1:8" x14ac:dyDescent="0.2">
      <c r="A100" s="38"/>
      <c r="B100" s="66"/>
      <c r="C100" s="42"/>
      <c r="D100" s="42"/>
      <c r="E100" s="42"/>
      <c r="F100" s="38"/>
      <c r="G100" s="38"/>
      <c r="H100" s="38"/>
    </row>
    <row r="101" spans="1:8" x14ac:dyDescent="0.2">
      <c r="A101" s="38"/>
      <c r="B101" s="66"/>
      <c r="C101" s="42"/>
      <c r="D101" s="42"/>
      <c r="E101" s="42"/>
      <c r="F101" s="38"/>
      <c r="G101" s="38"/>
      <c r="H101" s="38"/>
    </row>
    <row r="102" spans="1:8" x14ac:dyDescent="0.2">
      <c r="A102" s="38"/>
      <c r="B102" s="66"/>
      <c r="C102" s="42"/>
      <c r="D102" s="42"/>
      <c r="E102" s="42"/>
      <c r="F102" s="38"/>
      <c r="G102" s="38"/>
      <c r="H102" s="38"/>
    </row>
    <row r="103" spans="1:8" x14ac:dyDescent="0.2">
      <c r="A103" s="38"/>
      <c r="B103" s="66"/>
      <c r="C103" s="42"/>
      <c r="D103" s="42"/>
      <c r="E103" s="42"/>
      <c r="F103" s="38"/>
      <c r="G103" s="38"/>
      <c r="H103" s="38"/>
    </row>
    <row r="104" spans="1:8" x14ac:dyDescent="0.2">
      <c r="A104" s="38"/>
      <c r="B104" s="66"/>
      <c r="C104" s="42"/>
      <c r="D104" s="42"/>
      <c r="E104" s="42"/>
      <c r="F104" s="38"/>
      <c r="G104" s="38"/>
      <c r="H104" s="38"/>
    </row>
    <row r="105" spans="1:8" x14ac:dyDescent="0.2">
      <c r="A105" s="38"/>
      <c r="B105" s="66"/>
      <c r="C105" s="42"/>
      <c r="D105" s="42"/>
      <c r="E105" s="42"/>
      <c r="F105" s="38"/>
      <c r="G105" s="38"/>
      <c r="H105" s="38"/>
    </row>
    <row r="106" spans="1:8" x14ac:dyDescent="0.2">
      <c r="A106" s="38"/>
      <c r="B106" s="66"/>
      <c r="C106" s="42"/>
      <c r="D106" s="42"/>
      <c r="E106" s="42"/>
      <c r="F106" s="38"/>
      <c r="G106" s="38"/>
      <c r="H106" s="38"/>
    </row>
    <row r="107" spans="1:8" x14ac:dyDescent="0.2">
      <c r="A107" s="38"/>
      <c r="B107" s="66"/>
      <c r="C107" s="42"/>
      <c r="D107" s="42"/>
      <c r="E107" s="42"/>
      <c r="F107" s="38"/>
      <c r="G107" s="38"/>
      <c r="H107" s="38"/>
    </row>
    <row r="108" spans="1:8" x14ac:dyDescent="0.2">
      <c r="A108" s="38"/>
      <c r="B108" s="66"/>
      <c r="C108" s="42"/>
      <c r="D108" s="42"/>
      <c r="E108" s="42"/>
      <c r="F108" s="38"/>
      <c r="G108" s="38"/>
      <c r="H108" s="38"/>
    </row>
    <row r="109" spans="1:8" x14ac:dyDescent="0.2">
      <c r="A109" s="38"/>
      <c r="B109" s="66"/>
      <c r="C109" s="42"/>
      <c r="D109" s="42"/>
      <c r="E109" s="42"/>
      <c r="F109" s="38"/>
      <c r="G109" s="38"/>
      <c r="H109" s="38"/>
    </row>
    <row r="110" spans="1:8" x14ac:dyDescent="0.2">
      <c r="A110" s="38"/>
      <c r="B110" s="66"/>
      <c r="C110" s="42"/>
      <c r="D110" s="42"/>
      <c r="E110" s="42"/>
      <c r="F110" s="38"/>
      <c r="G110" s="38"/>
      <c r="H110" s="38"/>
    </row>
    <row r="111" spans="1:8" x14ac:dyDescent="0.2">
      <c r="A111" s="38"/>
      <c r="B111" s="66"/>
      <c r="C111" s="42"/>
      <c r="D111" s="42"/>
      <c r="E111" s="42"/>
      <c r="F111" s="38"/>
      <c r="G111" s="38"/>
      <c r="H111" s="38"/>
    </row>
    <row r="112" spans="1:8" x14ac:dyDescent="0.2">
      <c r="A112" s="38"/>
      <c r="B112" s="66"/>
      <c r="C112" s="42"/>
      <c r="D112" s="42"/>
      <c r="E112" s="42"/>
      <c r="F112" s="38"/>
      <c r="G112" s="38"/>
      <c r="H112" s="38"/>
    </row>
    <row r="113" spans="1:8" x14ac:dyDescent="0.2">
      <c r="A113" s="38"/>
      <c r="B113" s="66"/>
      <c r="C113" s="42"/>
      <c r="D113" s="42"/>
      <c r="E113" s="42"/>
      <c r="F113" s="38"/>
      <c r="G113" s="38"/>
      <c r="H113" s="38"/>
    </row>
    <row r="114" spans="1:8" x14ac:dyDescent="0.2">
      <c r="A114" s="38"/>
      <c r="B114" s="66"/>
      <c r="C114" s="42"/>
      <c r="D114" s="42"/>
      <c r="E114" s="42"/>
      <c r="F114" s="38"/>
      <c r="G114" s="38"/>
      <c r="H114" s="38"/>
    </row>
    <row r="115" spans="1:8" x14ac:dyDescent="0.2">
      <c r="A115" s="38"/>
      <c r="B115" s="66"/>
      <c r="C115" s="42"/>
      <c r="D115" s="42"/>
      <c r="E115" s="42"/>
      <c r="F115" s="38"/>
      <c r="G115" s="38"/>
      <c r="H115" s="38"/>
    </row>
    <row r="116" spans="1:8" x14ac:dyDescent="0.2">
      <c r="A116" s="38"/>
      <c r="B116" s="66"/>
      <c r="C116" s="42"/>
      <c r="D116" s="42"/>
      <c r="E116" s="42"/>
      <c r="F116" s="38"/>
      <c r="G116" s="38"/>
      <c r="H116" s="38"/>
    </row>
    <row r="117" spans="1:8" x14ac:dyDescent="0.2">
      <c r="A117" s="38"/>
      <c r="B117" s="66"/>
      <c r="C117" s="42"/>
      <c r="D117" s="42"/>
      <c r="E117" s="42"/>
      <c r="F117" s="38"/>
      <c r="G117" s="38"/>
      <c r="H117" s="38"/>
    </row>
    <row r="118" spans="1:8" x14ac:dyDescent="0.2">
      <c r="A118" s="38"/>
      <c r="B118" s="66"/>
      <c r="C118" s="42"/>
      <c r="D118" s="42"/>
      <c r="E118" s="42"/>
      <c r="F118" s="38"/>
      <c r="G118" s="38"/>
      <c r="H118" s="38"/>
    </row>
    <row r="119" spans="1:8" x14ac:dyDescent="0.2">
      <c r="A119" s="38"/>
      <c r="B119" s="66"/>
      <c r="C119" s="42"/>
      <c r="D119" s="42"/>
      <c r="E119" s="42"/>
      <c r="F119" s="38"/>
      <c r="G119" s="38"/>
      <c r="H119" s="38"/>
    </row>
    <row r="120" spans="1:8" x14ac:dyDescent="0.2">
      <c r="A120" s="38"/>
      <c r="B120" s="66"/>
      <c r="C120" s="42"/>
      <c r="D120" s="42"/>
      <c r="E120" s="42"/>
      <c r="F120" s="38"/>
      <c r="G120" s="38"/>
      <c r="H120" s="38"/>
    </row>
    <row r="121" spans="1:8" x14ac:dyDescent="0.2">
      <c r="A121" s="38"/>
      <c r="B121" s="66"/>
      <c r="C121" s="42"/>
      <c r="D121" s="42"/>
      <c r="E121" s="42"/>
      <c r="F121" s="38"/>
      <c r="G121" s="38"/>
      <c r="H121" s="38"/>
    </row>
    <row r="122" spans="1:8" x14ac:dyDescent="0.2">
      <c r="A122" s="38"/>
      <c r="B122" s="66"/>
      <c r="C122" s="42"/>
      <c r="D122" s="42"/>
      <c r="E122" s="42"/>
      <c r="F122" s="38"/>
      <c r="G122" s="38"/>
      <c r="H122" s="38"/>
    </row>
    <row r="123" spans="1:8" x14ac:dyDescent="0.2">
      <c r="A123" s="38"/>
      <c r="B123" s="66"/>
      <c r="C123" s="42"/>
      <c r="D123" s="42"/>
      <c r="E123" s="42"/>
      <c r="F123" s="38"/>
      <c r="G123" s="38"/>
      <c r="H123" s="38"/>
    </row>
    <row r="124" spans="1:8" x14ac:dyDescent="0.2">
      <c r="A124" s="38"/>
      <c r="B124" s="66"/>
      <c r="C124" s="42"/>
      <c r="D124" s="42"/>
      <c r="E124" s="42"/>
      <c r="F124" s="38"/>
      <c r="G124" s="38"/>
      <c r="H124" s="38"/>
    </row>
    <row r="125" spans="1:8" x14ac:dyDescent="0.2">
      <c r="A125" s="38"/>
      <c r="B125" s="66"/>
      <c r="C125" s="42"/>
      <c r="D125" s="42"/>
      <c r="E125" s="42"/>
      <c r="F125" s="38"/>
      <c r="G125" s="38"/>
      <c r="H125" s="38"/>
    </row>
    <row r="126" spans="1:8" x14ac:dyDescent="0.2">
      <c r="A126" s="38"/>
      <c r="B126" s="66"/>
      <c r="C126" s="42"/>
      <c r="D126" s="42"/>
      <c r="E126" s="42"/>
      <c r="F126" s="38"/>
      <c r="G126" s="38"/>
      <c r="H126" s="38"/>
    </row>
    <row r="127" spans="1:8" x14ac:dyDescent="0.2">
      <c r="A127" s="38"/>
      <c r="B127" s="66"/>
      <c r="C127" s="42"/>
      <c r="D127" s="42"/>
      <c r="E127" s="42"/>
      <c r="F127" s="38"/>
      <c r="G127" s="38"/>
      <c r="H127" s="38"/>
    </row>
    <row r="128" spans="1:8" x14ac:dyDescent="0.2">
      <c r="A128" s="38"/>
      <c r="B128" s="66"/>
      <c r="C128" s="42"/>
      <c r="D128" s="42"/>
      <c r="E128" s="42"/>
      <c r="F128" s="38"/>
      <c r="G128" s="38"/>
      <c r="H128" s="38"/>
    </row>
    <row r="129" spans="1:8" x14ac:dyDescent="0.2">
      <c r="A129" s="38"/>
      <c r="B129" s="66"/>
      <c r="C129" s="42"/>
      <c r="D129" s="42"/>
      <c r="E129" s="42"/>
      <c r="F129" s="38"/>
      <c r="G129" s="38"/>
      <c r="H129" s="38"/>
    </row>
    <row r="130" spans="1:8" x14ac:dyDescent="0.2">
      <c r="A130" s="38"/>
      <c r="B130" s="66"/>
      <c r="C130" s="42"/>
      <c r="D130" s="42"/>
      <c r="E130" s="42"/>
      <c r="F130" s="38"/>
      <c r="G130" s="38"/>
      <c r="H130" s="38"/>
    </row>
    <row r="131" spans="1:8" x14ac:dyDescent="0.2">
      <c r="A131" s="38"/>
      <c r="B131" s="66"/>
      <c r="C131" s="42"/>
      <c r="D131" s="42"/>
      <c r="E131" s="42"/>
      <c r="F131" s="38"/>
      <c r="G131" s="38"/>
      <c r="H131" s="38"/>
    </row>
    <row r="132" spans="1:8" x14ac:dyDescent="0.2">
      <c r="A132" s="38"/>
      <c r="B132" s="66"/>
      <c r="C132" s="42"/>
      <c r="D132" s="42"/>
      <c r="E132" s="42"/>
      <c r="F132" s="38"/>
      <c r="G132" s="38"/>
      <c r="H132" s="38"/>
    </row>
    <row r="133" spans="1:8" x14ac:dyDescent="0.2">
      <c r="A133" s="38"/>
      <c r="B133" s="66"/>
      <c r="C133" s="42"/>
      <c r="D133" s="42"/>
      <c r="E133" s="42"/>
      <c r="F133" s="38"/>
      <c r="G133" s="38"/>
      <c r="H133" s="38"/>
    </row>
    <row r="134" spans="1:8" x14ac:dyDescent="0.2">
      <c r="A134" s="38"/>
      <c r="B134" s="66"/>
      <c r="C134" s="42"/>
      <c r="D134" s="42"/>
      <c r="E134" s="42"/>
      <c r="F134" s="38"/>
      <c r="G134" s="38"/>
      <c r="H134" s="38"/>
    </row>
    <row r="135" spans="1:8" x14ac:dyDescent="0.2">
      <c r="A135" s="38"/>
      <c r="B135" s="66"/>
      <c r="C135" s="42"/>
      <c r="D135" s="42"/>
      <c r="E135" s="42"/>
      <c r="F135" s="38"/>
      <c r="G135" s="38"/>
      <c r="H135" s="38"/>
    </row>
    <row r="136" spans="1:8" x14ac:dyDescent="0.2">
      <c r="A136" s="38"/>
      <c r="B136" s="66"/>
      <c r="C136" s="42"/>
      <c r="D136" s="42"/>
      <c r="E136" s="42"/>
      <c r="F136" s="38"/>
      <c r="G136" s="38"/>
      <c r="H136" s="38"/>
    </row>
    <row r="137" spans="1:8" x14ac:dyDescent="0.2">
      <c r="A137" s="38"/>
      <c r="B137" s="66"/>
      <c r="C137" s="42"/>
      <c r="D137" s="42"/>
      <c r="E137" s="42"/>
      <c r="F137" s="38"/>
      <c r="G137" s="38"/>
      <c r="H137" s="38"/>
    </row>
    <row r="138" spans="1:8" x14ac:dyDescent="0.2">
      <c r="A138" s="38"/>
      <c r="B138" s="66"/>
      <c r="C138" s="42"/>
      <c r="D138" s="42"/>
      <c r="E138" s="42"/>
      <c r="F138" s="38"/>
      <c r="G138" s="38"/>
      <c r="H138" s="38"/>
    </row>
    <row r="139" spans="1:8" x14ac:dyDescent="0.2">
      <c r="A139" s="38"/>
      <c r="B139" s="66"/>
      <c r="C139" s="42"/>
      <c r="D139" s="42"/>
      <c r="E139" s="42"/>
      <c r="F139" s="38"/>
      <c r="G139" s="38"/>
      <c r="H139" s="38"/>
    </row>
    <row r="140" spans="1:8" x14ac:dyDescent="0.2">
      <c r="A140" s="38"/>
      <c r="B140" s="66"/>
      <c r="C140" s="42"/>
      <c r="D140" s="42"/>
      <c r="E140" s="42"/>
      <c r="F140" s="38"/>
      <c r="G140" s="38"/>
      <c r="H140" s="38"/>
    </row>
    <row r="141" spans="1:8" x14ac:dyDescent="0.2">
      <c r="A141" s="38"/>
      <c r="B141" s="66"/>
      <c r="C141" s="42"/>
      <c r="D141" s="42"/>
      <c r="E141" s="42"/>
      <c r="F141" s="38"/>
      <c r="G141" s="38"/>
      <c r="H141" s="38"/>
    </row>
    <row r="142" spans="1:8" x14ac:dyDescent="0.2">
      <c r="A142" s="38"/>
      <c r="B142" s="66"/>
      <c r="C142" s="42"/>
      <c r="D142" s="42"/>
      <c r="E142" s="42"/>
      <c r="F142" s="38"/>
      <c r="G142" s="38"/>
      <c r="H142" s="38"/>
    </row>
    <row r="143" spans="1:8" x14ac:dyDescent="0.2">
      <c r="B143" s="67"/>
      <c r="C143" s="10"/>
      <c r="D143" s="10"/>
      <c r="E143" s="10"/>
    </row>
    <row r="144" spans="1:8" x14ac:dyDescent="0.2">
      <c r="B144" s="67"/>
      <c r="C144" s="10"/>
      <c r="D144" s="10"/>
      <c r="E144" s="10"/>
    </row>
    <row r="145" spans="2:5" x14ac:dyDescent="0.2">
      <c r="B145" s="10"/>
      <c r="C145" s="10"/>
      <c r="D145" s="10"/>
      <c r="E145" s="10"/>
    </row>
    <row r="146" spans="2:5" x14ac:dyDescent="0.2">
      <c r="B146" s="10"/>
      <c r="C146" s="10"/>
      <c r="D146" s="10"/>
      <c r="E146" s="10"/>
    </row>
    <row r="147" spans="2:5" x14ac:dyDescent="0.2">
      <c r="B147" s="10"/>
      <c r="C147" s="10"/>
      <c r="D147" s="10"/>
      <c r="E147" s="10"/>
    </row>
    <row r="148" spans="2:5" x14ac:dyDescent="0.2">
      <c r="B148" s="10"/>
      <c r="C148" s="10"/>
      <c r="D148" s="10"/>
      <c r="E148" s="10"/>
    </row>
    <row r="149" spans="2:5" x14ac:dyDescent="0.2">
      <c r="B149" s="10"/>
      <c r="C149" s="10"/>
      <c r="D149" s="10"/>
      <c r="E149" s="10"/>
    </row>
    <row r="150" spans="2:5" x14ac:dyDescent="0.2">
      <c r="B150" s="10"/>
      <c r="C150" s="10"/>
      <c r="D150" s="10"/>
      <c r="E150" s="10"/>
    </row>
    <row r="151" spans="2:5" x14ac:dyDescent="0.2">
      <c r="B151" s="10"/>
      <c r="C151" s="10"/>
      <c r="D151" s="10"/>
      <c r="E151" s="10"/>
    </row>
    <row r="152" spans="2:5" x14ac:dyDescent="0.2">
      <c r="B152" s="10"/>
      <c r="C152" s="10"/>
      <c r="D152" s="10"/>
      <c r="E152" s="10"/>
    </row>
    <row r="153" spans="2:5" x14ac:dyDescent="0.2">
      <c r="B153" s="10"/>
      <c r="C153" s="10"/>
      <c r="D153" s="10"/>
      <c r="E153" s="10"/>
    </row>
    <row r="154" spans="2:5" x14ac:dyDescent="0.2">
      <c r="B154" s="10"/>
      <c r="C154" s="10"/>
      <c r="D154" s="10"/>
      <c r="E154" s="10"/>
    </row>
    <row r="155" spans="2:5" x14ac:dyDescent="0.2">
      <c r="B155" s="10"/>
      <c r="C155" s="10"/>
      <c r="D155" s="10"/>
      <c r="E155" s="10"/>
    </row>
    <row r="156" spans="2:5" x14ac:dyDescent="0.2">
      <c r="B156" s="10"/>
      <c r="C156" s="10"/>
      <c r="D156" s="10"/>
      <c r="E156" s="10"/>
    </row>
    <row r="157" spans="2:5" x14ac:dyDescent="0.2">
      <c r="B157" s="10"/>
      <c r="C157" s="10"/>
      <c r="D157" s="10"/>
      <c r="E157" s="10"/>
    </row>
    <row r="158" spans="2:5" x14ac:dyDescent="0.2">
      <c r="B158" s="10"/>
      <c r="C158" s="10"/>
      <c r="D158" s="10"/>
      <c r="E158" s="10"/>
    </row>
    <row r="159" spans="2:5" x14ac:dyDescent="0.2">
      <c r="B159" s="10"/>
      <c r="C159" s="10"/>
      <c r="D159" s="10"/>
      <c r="E159" s="10"/>
    </row>
    <row r="160" spans="2:5" x14ac:dyDescent="0.2">
      <c r="B160" s="10"/>
      <c r="C160" s="10"/>
      <c r="D160" s="10"/>
      <c r="E160" s="10"/>
    </row>
    <row r="161" spans="2:5" x14ac:dyDescent="0.2">
      <c r="B161" s="10"/>
      <c r="C161" s="10"/>
      <c r="D161" s="10"/>
      <c r="E161" s="10"/>
    </row>
    <row r="162" spans="2:5" x14ac:dyDescent="0.2">
      <c r="B162" s="10"/>
      <c r="C162" s="10"/>
      <c r="D162" s="10"/>
      <c r="E162" s="10"/>
    </row>
    <row r="163" spans="2:5" x14ac:dyDescent="0.2">
      <c r="B163" s="10"/>
      <c r="C163" s="10"/>
      <c r="D163" s="10"/>
      <c r="E163" s="10"/>
    </row>
    <row r="164" spans="2:5" x14ac:dyDescent="0.2">
      <c r="B164" s="10"/>
      <c r="C164" s="10"/>
      <c r="D164" s="10"/>
      <c r="E164" s="10"/>
    </row>
    <row r="165" spans="2:5" x14ac:dyDescent="0.2">
      <c r="B165" s="10"/>
      <c r="C165" s="10"/>
      <c r="D165" s="10"/>
      <c r="E165" s="10"/>
    </row>
    <row r="166" spans="2:5" x14ac:dyDescent="0.2">
      <c r="B166" s="10"/>
      <c r="C166" s="10"/>
      <c r="D166" s="10"/>
      <c r="E166" s="10"/>
    </row>
    <row r="167" spans="2:5" x14ac:dyDescent="0.2">
      <c r="B167" s="10"/>
      <c r="C167" s="10"/>
      <c r="D167" s="10"/>
      <c r="E167" s="10"/>
    </row>
    <row r="168" spans="2:5" x14ac:dyDescent="0.2">
      <c r="B168" s="10"/>
      <c r="C168" s="10"/>
      <c r="D168" s="10"/>
      <c r="E168" s="10"/>
    </row>
    <row r="169" spans="2:5" x14ac:dyDescent="0.2">
      <c r="B169" s="10"/>
      <c r="C169" s="10"/>
      <c r="D169" s="10"/>
      <c r="E169" s="10"/>
    </row>
    <row r="170" spans="2:5" x14ac:dyDescent="0.2">
      <c r="B170" s="10"/>
      <c r="C170" s="10"/>
      <c r="D170" s="10"/>
      <c r="E170" s="10"/>
    </row>
    <row r="171" spans="2:5" x14ac:dyDescent="0.2">
      <c r="B171" s="10"/>
      <c r="C171" s="10"/>
      <c r="D171" s="10"/>
      <c r="E171" s="10"/>
    </row>
    <row r="172" spans="2:5" x14ac:dyDescent="0.2">
      <c r="B172" s="10"/>
      <c r="C172" s="10"/>
      <c r="D172" s="10"/>
      <c r="E172" s="10"/>
    </row>
    <row r="173" spans="2:5" x14ac:dyDescent="0.2">
      <c r="B173" s="10"/>
      <c r="C173" s="10"/>
      <c r="D173" s="10"/>
      <c r="E173" s="10"/>
    </row>
    <row r="174" spans="2:5" x14ac:dyDescent="0.2">
      <c r="B174" s="10"/>
      <c r="C174" s="10"/>
      <c r="D174" s="10"/>
      <c r="E174" s="10"/>
    </row>
    <row r="175" spans="2:5" x14ac:dyDescent="0.2">
      <c r="B175" s="10"/>
      <c r="C175" s="10"/>
      <c r="D175" s="10"/>
      <c r="E175" s="10"/>
    </row>
    <row r="176" spans="2:5" x14ac:dyDescent="0.2">
      <c r="B176" s="10"/>
      <c r="C176" s="10"/>
      <c r="D176" s="10"/>
      <c r="E176" s="10"/>
    </row>
    <row r="177" spans="2:5" x14ac:dyDescent="0.2">
      <c r="B177" s="10"/>
      <c r="C177" s="10"/>
      <c r="D177" s="10"/>
      <c r="E177" s="10"/>
    </row>
    <row r="178" spans="2:5" x14ac:dyDescent="0.2">
      <c r="B178" s="10"/>
      <c r="C178" s="10"/>
      <c r="D178" s="10"/>
      <c r="E178" s="10"/>
    </row>
    <row r="179" spans="2:5" x14ac:dyDescent="0.2">
      <c r="B179" s="10"/>
      <c r="C179" s="10"/>
      <c r="D179" s="10"/>
      <c r="E179" s="10"/>
    </row>
    <row r="180" spans="2:5" x14ac:dyDescent="0.2">
      <c r="B180" s="10"/>
      <c r="C180" s="10"/>
      <c r="D180" s="10"/>
      <c r="E180" s="10"/>
    </row>
    <row r="181" spans="2:5" x14ac:dyDescent="0.2">
      <c r="B181" s="10"/>
      <c r="C181" s="10"/>
      <c r="D181" s="10"/>
      <c r="E181" s="10"/>
    </row>
    <row r="182" spans="2:5" x14ac:dyDescent="0.2">
      <c r="B182" s="10"/>
      <c r="C182" s="10"/>
      <c r="D182" s="10"/>
      <c r="E182" s="10"/>
    </row>
    <row r="183" spans="2:5" x14ac:dyDescent="0.2">
      <c r="B183" s="10"/>
      <c r="C183" s="10"/>
      <c r="D183" s="10"/>
      <c r="E183" s="10"/>
    </row>
    <row r="184" spans="2:5" x14ac:dyDescent="0.2">
      <c r="B184" s="10"/>
      <c r="C184" s="10"/>
      <c r="D184" s="10"/>
      <c r="E184" s="10"/>
    </row>
    <row r="185" spans="2:5" x14ac:dyDescent="0.2">
      <c r="B185" s="10"/>
      <c r="C185" s="10"/>
      <c r="D185" s="10"/>
      <c r="E185" s="10"/>
    </row>
    <row r="186" spans="2:5" x14ac:dyDescent="0.2">
      <c r="B186" s="10"/>
      <c r="C186" s="10"/>
      <c r="D186" s="10"/>
      <c r="E186" s="10"/>
    </row>
    <row r="187" spans="2:5" x14ac:dyDescent="0.2">
      <c r="B187" s="10"/>
      <c r="C187" s="10"/>
      <c r="D187" s="10"/>
      <c r="E187" s="10"/>
    </row>
    <row r="188" spans="2:5" x14ac:dyDescent="0.2">
      <c r="B188" s="10"/>
      <c r="C188" s="10"/>
      <c r="D188" s="10"/>
      <c r="E188" s="10"/>
    </row>
    <row r="189" spans="2:5" x14ac:dyDescent="0.2">
      <c r="B189" s="10"/>
      <c r="C189" s="10"/>
      <c r="D189" s="10"/>
      <c r="E189" s="10"/>
    </row>
    <row r="190" spans="2:5" x14ac:dyDescent="0.2">
      <c r="B190" s="10"/>
      <c r="C190" s="10"/>
      <c r="D190" s="10"/>
      <c r="E190" s="10"/>
    </row>
    <row r="191" spans="2:5" x14ac:dyDescent="0.2">
      <c r="B191" s="10"/>
      <c r="C191" s="10"/>
      <c r="D191" s="10"/>
      <c r="E191" s="10"/>
    </row>
    <row r="192" spans="2:5" x14ac:dyDescent="0.2">
      <c r="B192" s="10"/>
      <c r="C192" s="10"/>
      <c r="D192" s="10"/>
      <c r="E192" s="10"/>
    </row>
    <row r="193" spans="2:5" x14ac:dyDescent="0.2">
      <c r="B193" s="10"/>
      <c r="C193" s="10"/>
      <c r="D193" s="10"/>
      <c r="E193" s="10"/>
    </row>
    <row r="194" spans="2:5" x14ac:dyDescent="0.2">
      <c r="B194" s="10"/>
      <c r="C194" s="10"/>
      <c r="D194" s="10"/>
      <c r="E194" s="10"/>
    </row>
    <row r="195" spans="2:5" x14ac:dyDescent="0.2">
      <c r="B195" s="10"/>
      <c r="C195" s="10"/>
      <c r="D195" s="10"/>
      <c r="E195" s="10"/>
    </row>
    <row r="196" spans="2:5" x14ac:dyDescent="0.2">
      <c r="B196" s="10"/>
      <c r="C196" s="10"/>
      <c r="D196" s="10"/>
      <c r="E196" s="10"/>
    </row>
    <row r="197" spans="2:5" x14ac:dyDescent="0.2">
      <c r="B197" s="10"/>
      <c r="C197" s="10"/>
      <c r="D197" s="10"/>
      <c r="E197" s="10"/>
    </row>
    <row r="198" spans="2:5" x14ac:dyDescent="0.2">
      <c r="B198" s="10"/>
      <c r="C198" s="10"/>
      <c r="D198" s="10"/>
      <c r="E198" s="10"/>
    </row>
    <row r="199" spans="2:5" x14ac:dyDescent="0.2">
      <c r="B199" s="10"/>
      <c r="C199" s="10"/>
      <c r="D199" s="10"/>
      <c r="E199" s="10"/>
    </row>
    <row r="200" spans="2:5" x14ac:dyDescent="0.2">
      <c r="B200" s="10"/>
      <c r="C200" s="10"/>
      <c r="D200" s="10"/>
      <c r="E200" s="10"/>
    </row>
    <row r="201" spans="2:5" x14ac:dyDescent="0.2">
      <c r="B201" s="10"/>
      <c r="C201" s="10"/>
      <c r="D201" s="10"/>
      <c r="E201" s="10"/>
    </row>
    <row r="202" spans="2:5" x14ac:dyDescent="0.2">
      <c r="B202" s="10"/>
      <c r="C202" s="10"/>
      <c r="D202" s="10"/>
      <c r="E202" s="10"/>
    </row>
    <row r="203" spans="2:5" x14ac:dyDescent="0.2">
      <c r="B203" s="10"/>
      <c r="C203" s="10"/>
      <c r="D203" s="10"/>
      <c r="E203" s="10"/>
    </row>
    <row r="204" spans="2:5" x14ac:dyDescent="0.2">
      <c r="B204" s="10"/>
      <c r="C204" s="10"/>
      <c r="D204" s="10"/>
      <c r="E204" s="10"/>
    </row>
    <row r="205" spans="2:5" x14ac:dyDescent="0.2">
      <c r="B205" s="10"/>
      <c r="C205" s="10"/>
      <c r="D205" s="10"/>
      <c r="E205" s="10"/>
    </row>
    <row r="206" spans="2:5" x14ac:dyDescent="0.2">
      <c r="B206" s="10"/>
      <c r="C206" s="10"/>
      <c r="D206" s="10"/>
      <c r="E206" s="10"/>
    </row>
    <row r="207" spans="2:5" x14ac:dyDescent="0.2">
      <c r="B207" s="10"/>
      <c r="C207" s="10"/>
      <c r="D207" s="10"/>
      <c r="E207" s="10"/>
    </row>
    <row r="208" spans="2:5" x14ac:dyDescent="0.2">
      <c r="B208" s="10"/>
      <c r="C208" s="10"/>
      <c r="D208" s="10"/>
      <c r="E208" s="10"/>
    </row>
    <row r="209" spans="2:5" x14ac:dyDescent="0.2">
      <c r="B209" s="10"/>
      <c r="C209" s="10"/>
      <c r="D209" s="10"/>
      <c r="E209" s="10"/>
    </row>
    <row r="210" spans="2:5" x14ac:dyDescent="0.2">
      <c r="B210" s="10"/>
      <c r="C210" s="10"/>
      <c r="D210" s="10"/>
      <c r="E210" s="10"/>
    </row>
    <row r="211" spans="2:5" x14ac:dyDescent="0.2">
      <c r="B211" s="10"/>
      <c r="C211" s="10"/>
      <c r="D211" s="10"/>
      <c r="E211" s="10"/>
    </row>
    <row r="212" spans="2:5" x14ac:dyDescent="0.2">
      <c r="B212" s="10"/>
      <c r="C212" s="10"/>
      <c r="D212" s="10"/>
      <c r="E212" s="10"/>
    </row>
    <row r="213" spans="2:5" x14ac:dyDescent="0.2">
      <c r="B213" s="10"/>
      <c r="C213" s="10"/>
      <c r="D213" s="10"/>
      <c r="E213" s="10"/>
    </row>
    <row r="214" spans="2:5" x14ac:dyDescent="0.2">
      <c r="B214" s="10"/>
      <c r="C214" s="10"/>
      <c r="D214" s="10"/>
      <c r="E214" s="10"/>
    </row>
    <row r="215" spans="2:5" x14ac:dyDescent="0.2">
      <c r="B215" s="10"/>
      <c r="C215" s="10"/>
      <c r="D215" s="10"/>
      <c r="E215" s="10"/>
    </row>
    <row r="216" spans="2:5" x14ac:dyDescent="0.2">
      <c r="B216" s="10"/>
      <c r="C216" s="10"/>
      <c r="D216" s="10"/>
      <c r="E216" s="10"/>
    </row>
    <row r="217" spans="2:5" x14ac:dyDescent="0.2">
      <c r="B217" s="10"/>
      <c r="C217" s="10"/>
      <c r="D217" s="10"/>
      <c r="E217" s="10"/>
    </row>
    <row r="218" spans="2:5" x14ac:dyDescent="0.2">
      <c r="B218" s="10"/>
      <c r="C218" s="10"/>
      <c r="D218" s="10"/>
      <c r="E218" s="10"/>
    </row>
    <row r="219" spans="2:5" x14ac:dyDescent="0.2">
      <c r="B219" s="10"/>
      <c r="C219" s="10"/>
      <c r="D219" s="10"/>
      <c r="E219" s="10"/>
    </row>
    <row r="220" spans="2:5" x14ac:dyDescent="0.2">
      <c r="B220" s="10"/>
      <c r="C220" s="10"/>
      <c r="D220" s="10"/>
      <c r="E220" s="10"/>
    </row>
    <row r="221" spans="2:5" x14ac:dyDescent="0.2">
      <c r="B221" s="10"/>
      <c r="C221" s="10"/>
      <c r="D221" s="10"/>
      <c r="E221" s="10"/>
    </row>
    <row r="222" spans="2:5" x14ac:dyDescent="0.2">
      <c r="B222" s="10"/>
      <c r="C222" s="10"/>
      <c r="D222" s="10"/>
      <c r="E222" s="10"/>
    </row>
    <row r="223" spans="2:5" x14ac:dyDescent="0.2">
      <c r="B223" s="10"/>
      <c r="C223" s="10"/>
      <c r="D223" s="10"/>
      <c r="E223" s="10"/>
    </row>
    <row r="224" spans="2:5" x14ac:dyDescent="0.2">
      <c r="B224" s="10"/>
      <c r="C224" s="10"/>
      <c r="D224" s="10"/>
      <c r="E224" s="10"/>
    </row>
    <row r="225" spans="2:5" x14ac:dyDescent="0.2">
      <c r="B225" s="10"/>
      <c r="C225" s="10"/>
      <c r="D225" s="10"/>
      <c r="E225" s="10"/>
    </row>
    <row r="226" spans="2:5" x14ac:dyDescent="0.2">
      <c r="B226" s="10"/>
      <c r="C226" s="10"/>
      <c r="D226" s="10"/>
      <c r="E226" s="10"/>
    </row>
    <row r="227" spans="2:5" x14ac:dyDescent="0.2">
      <c r="B227" s="10"/>
      <c r="C227" s="10"/>
      <c r="D227" s="10"/>
      <c r="E227" s="10"/>
    </row>
    <row r="228" spans="2:5" x14ac:dyDescent="0.2">
      <c r="B228" s="10"/>
      <c r="C228" s="10"/>
      <c r="D228" s="10"/>
      <c r="E228" s="10"/>
    </row>
    <row r="229" spans="2:5" x14ac:dyDescent="0.2">
      <c r="B229" s="10"/>
      <c r="C229" s="10"/>
      <c r="D229" s="10"/>
      <c r="E229" s="10"/>
    </row>
    <row r="230" spans="2:5" x14ac:dyDescent="0.2">
      <c r="B230" s="10"/>
      <c r="C230" s="10"/>
      <c r="D230" s="10"/>
      <c r="E230" s="10"/>
    </row>
    <row r="231" spans="2:5" x14ac:dyDescent="0.2">
      <c r="B231" s="10"/>
      <c r="C231" s="10"/>
      <c r="D231" s="10"/>
      <c r="E231" s="10"/>
    </row>
    <row r="232" spans="2:5" x14ac:dyDescent="0.2">
      <c r="B232" s="10"/>
      <c r="C232" s="10"/>
      <c r="D232" s="10"/>
      <c r="E232" s="10"/>
    </row>
    <row r="233" spans="2:5" x14ac:dyDescent="0.2">
      <c r="B233" s="10"/>
      <c r="C233" s="10"/>
      <c r="D233" s="10"/>
      <c r="E233" s="10"/>
    </row>
    <row r="234" spans="2:5" x14ac:dyDescent="0.2">
      <c r="B234" s="10"/>
      <c r="C234" s="10"/>
      <c r="D234" s="10"/>
      <c r="E234" s="10"/>
    </row>
    <row r="235" spans="2:5" x14ac:dyDescent="0.2">
      <c r="B235" s="10"/>
      <c r="C235" s="10"/>
      <c r="D235" s="10"/>
      <c r="E235" s="10"/>
    </row>
    <row r="236" spans="2:5" x14ac:dyDescent="0.2">
      <c r="B236" s="10"/>
      <c r="C236" s="10"/>
      <c r="D236" s="10"/>
      <c r="E236" s="10"/>
    </row>
    <row r="237" spans="2:5" x14ac:dyDescent="0.2">
      <c r="B237" s="10"/>
      <c r="C237" s="10"/>
      <c r="D237" s="10"/>
      <c r="E237" s="10"/>
    </row>
    <row r="238" spans="2:5" x14ac:dyDescent="0.2">
      <c r="B238" s="10"/>
      <c r="C238" s="10"/>
      <c r="D238" s="10"/>
      <c r="E238" s="10"/>
    </row>
    <row r="239" spans="2:5" x14ac:dyDescent="0.2">
      <c r="B239" s="10"/>
      <c r="C239" s="10"/>
      <c r="D239" s="10"/>
      <c r="E239" s="10"/>
    </row>
    <row r="240" spans="2:5" x14ac:dyDescent="0.2">
      <c r="B240" s="10"/>
      <c r="C240" s="10"/>
      <c r="D240" s="10"/>
      <c r="E240" s="10"/>
    </row>
    <row r="241" spans="2:5" x14ac:dyDescent="0.2">
      <c r="B241" s="10"/>
      <c r="C241" s="10"/>
      <c r="D241" s="10"/>
      <c r="E241" s="10"/>
    </row>
    <row r="242" spans="2:5" x14ac:dyDescent="0.2">
      <c r="B242" s="10"/>
      <c r="C242" s="10"/>
      <c r="D242" s="10"/>
      <c r="E242" s="10"/>
    </row>
    <row r="243" spans="2:5" x14ac:dyDescent="0.2">
      <c r="B243" s="10"/>
      <c r="C243" s="10"/>
      <c r="D243" s="10"/>
      <c r="E243" s="10"/>
    </row>
    <row r="244" spans="2:5" x14ac:dyDescent="0.2">
      <c r="B244" s="10"/>
      <c r="C244" s="10"/>
      <c r="D244" s="10"/>
      <c r="E244" s="10"/>
    </row>
    <row r="245" spans="2:5" x14ac:dyDescent="0.2">
      <c r="B245" s="10"/>
      <c r="C245" s="10"/>
      <c r="D245" s="10"/>
      <c r="E245" s="10"/>
    </row>
    <row r="246" spans="2:5" x14ac:dyDescent="0.2">
      <c r="B246" s="10"/>
      <c r="C246" s="10"/>
      <c r="D246" s="10"/>
      <c r="E246" s="10"/>
    </row>
    <row r="247" spans="2:5" x14ac:dyDescent="0.2">
      <c r="B247" s="10"/>
      <c r="C247" s="10"/>
      <c r="D247" s="10"/>
      <c r="E247" s="10"/>
    </row>
    <row r="248" spans="2:5" x14ac:dyDescent="0.2">
      <c r="B248" s="10"/>
      <c r="C248" s="10"/>
      <c r="D248" s="10"/>
      <c r="E248" s="10"/>
    </row>
    <row r="249" spans="2:5" x14ac:dyDescent="0.2">
      <c r="B249" s="10"/>
      <c r="C249" s="10"/>
      <c r="D249" s="10"/>
      <c r="E249" s="10"/>
    </row>
    <row r="250" spans="2:5" x14ac:dyDescent="0.2">
      <c r="B250" s="10"/>
      <c r="C250" s="10"/>
      <c r="D250" s="10"/>
      <c r="E250" s="10"/>
    </row>
    <row r="251" spans="2:5" x14ac:dyDescent="0.2">
      <c r="B251" s="10"/>
      <c r="C251" s="10"/>
      <c r="D251" s="10"/>
      <c r="E251" s="10"/>
    </row>
    <row r="252" spans="2:5" x14ac:dyDescent="0.2">
      <c r="B252" s="10"/>
      <c r="C252" s="10"/>
      <c r="D252" s="10"/>
      <c r="E252" s="10"/>
    </row>
    <row r="253" spans="2:5" x14ac:dyDescent="0.2">
      <c r="B253" s="10"/>
      <c r="C253" s="10"/>
      <c r="D253" s="10"/>
      <c r="E253" s="10"/>
    </row>
    <row r="254" spans="2:5" x14ac:dyDescent="0.2">
      <c r="B254" s="10"/>
      <c r="C254" s="10"/>
      <c r="D254" s="10"/>
      <c r="E254" s="10"/>
    </row>
    <row r="255" spans="2:5" x14ac:dyDescent="0.2">
      <c r="B255" s="10"/>
      <c r="C255" s="10"/>
      <c r="D255" s="10"/>
      <c r="E255" s="10"/>
    </row>
    <row r="256" spans="2:5" x14ac:dyDescent="0.2">
      <c r="B256" s="10"/>
      <c r="C256" s="10"/>
      <c r="D256" s="10"/>
      <c r="E256" s="10"/>
    </row>
    <row r="257" spans="2:5" x14ac:dyDescent="0.2">
      <c r="B257" s="10"/>
      <c r="C257" s="10"/>
      <c r="D257" s="10"/>
      <c r="E257" s="10"/>
    </row>
    <row r="258" spans="2:5" x14ac:dyDescent="0.2">
      <c r="B258" s="10"/>
      <c r="C258" s="10"/>
      <c r="D258" s="10"/>
      <c r="E258" s="10"/>
    </row>
    <row r="259" spans="2:5" x14ac:dyDescent="0.2">
      <c r="B259" s="10"/>
      <c r="C259" s="10"/>
      <c r="D259" s="10"/>
      <c r="E259" s="10"/>
    </row>
    <row r="260" spans="2:5" x14ac:dyDescent="0.2">
      <c r="B260" s="10"/>
      <c r="C260" s="10"/>
      <c r="D260" s="10"/>
      <c r="E260" s="10"/>
    </row>
    <row r="261" spans="2:5" x14ac:dyDescent="0.2">
      <c r="B261" s="10"/>
      <c r="C261" s="10"/>
      <c r="D261" s="10"/>
      <c r="E261" s="10"/>
    </row>
    <row r="262" spans="2:5" x14ac:dyDescent="0.2">
      <c r="B262" s="10"/>
      <c r="C262" s="10"/>
      <c r="D262" s="10"/>
      <c r="E262" s="10"/>
    </row>
    <row r="263" spans="2:5" x14ac:dyDescent="0.2">
      <c r="B263" s="10"/>
      <c r="C263" s="10"/>
      <c r="D263" s="10"/>
      <c r="E263" s="10"/>
    </row>
    <row r="264" spans="2:5" x14ac:dyDescent="0.2">
      <c r="B264" s="10"/>
      <c r="C264" s="10"/>
      <c r="D264" s="10"/>
      <c r="E264" s="10"/>
    </row>
    <row r="265" spans="2:5" x14ac:dyDescent="0.2">
      <c r="B265" s="10"/>
      <c r="C265" s="10"/>
      <c r="D265" s="10"/>
      <c r="E265" s="10"/>
    </row>
    <row r="266" spans="2:5" x14ac:dyDescent="0.2">
      <c r="B266" s="10"/>
      <c r="C266" s="10"/>
      <c r="D266" s="10"/>
      <c r="E266" s="10"/>
    </row>
    <row r="267" spans="2:5" x14ac:dyDescent="0.2">
      <c r="B267" s="10"/>
      <c r="C267" s="10"/>
      <c r="D267" s="10"/>
      <c r="E267" s="10"/>
    </row>
    <row r="268" spans="2:5" x14ac:dyDescent="0.2">
      <c r="B268" s="10"/>
      <c r="C268" s="10"/>
      <c r="D268" s="10"/>
      <c r="E268" s="10"/>
    </row>
    <row r="269" spans="2:5" x14ac:dyDescent="0.2">
      <c r="B269" s="10"/>
      <c r="C269" s="10"/>
      <c r="D269" s="10"/>
      <c r="E269" s="10"/>
    </row>
    <row r="270" spans="2:5" x14ac:dyDescent="0.2">
      <c r="B270" s="10"/>
      <c r="C270" s="10"/>
      <c r="D270" s="10"/>
      <c r="E270" s="10"/>
    </row>
    <row r="271" spans="2:5" x14ac:dyDescent="0.2">
      <c r="B271" s="10"/>
      <c r="C271" s="10"/>
      <c r="D271" s="10"/>
      <c r="E271" s="10"/>
    </row>
    <row r="272" spans="2:5" x14ac:dyDescent="0.2">
      <c r="B272" s="10"/>
      <c r="C272" s="10"/>
      <c r="D272" s="10"/>
      <c r="E272" s="10"/>
    </row>
    <row r="273" spans="2:5" x14ac:dyDescent="0.2">
      <c r="B273" s="10"/>
      <c r="C273" s="10"/>
      <c r="D273" s="10"/>
      <c r="E273" s="10"/>
    </row>
    <row r="274" spans="2:5" x14ac:dyDescent="0.2">
      <c r="B274" s="10"/>
      <c r="C274" s="10"/>
      <c r="D274" s="10"/>
      <c r="E274" s="10"/>
    </row>
    <row r="275" spans="2:5" x14ac:dyDescent="0.2">
      <c r="B275" s="10"/>
      <c r="C275" s="10"/>
      <c r="D275" s="10"/>
      <c r="E275" s="10"/>
    </row>
    <row r="276" spans="2:5" x14ac:dyDescent="0.2">
      <c r="B276" s="10"/>
      <c r="C276" s="10"/>
      <c r="D276" s="10"/>
      <c r="E276" s="10"/>
    </row>
    <row r="277" spans="2:5" x14ac:dyDescent="0.2">
      <c r="B277" s="10"/>
      <c r="C277" s="10"/>
      <c r="D277" s="10"/>
      <c r="E277" s="10"/>
    </row>
    <row r="278" spans="2:5" x14ac:dyDescent="0.2">
      <c r="B278" s="10"/>
      <c r="C278" s="10"/>
      <c r="D278" s="10"/>
      <c r="E278" s="10"/>
    </row>
    <row r="279" spans="2:5" x14ac:dyDescent="0.2">
      <c r="B279" s="10"/>
      <c r="C279" s="10"/>
      <c r="D279" s="10"/>
      <c r="E279" s="10"/>
    </row>
    <row r="280" spans="2:5" x14ac:dyDescent="0.2">
      <c r="B280" s="10"/>
      <c r="C280" s="10"/>
      <c r="D280" s="10"/>
      <c r="E280" s="10"/>
    </row>
    <row r="281" spans="2:5" x14ac:dyDescent="0.2">
      <c r="B281" s="10"/>
      <c r="C281" s="10"/>
      <c r="D281" s="10"/>
      <c r="E281" s="10"/>
    </row>
    <row r="282" spans="2:5" x14ac:dyDescent="0.2">
      <c r="B282" s="10"/>
      <c r="C282" s="10"/>
      <c r="D282" s="10"/>
      <c r="E282" s="10"/>
    </row>
    <row r="283" spans="2:5" x14ac:dyDescent="0.2">
      <c r="B283" s="10"/>
      <c r="C283" s="10"/>
      <c r="D283" s="10"/>
      <c r="E283" s="10"/>
    </row>
    <row r="284" spans="2:5" x14ac:dyDescent="0.2">
      <c r="B284" s="10"/>
      <c r="C284" s="10"/>
      <c r="D284" s="10"/>
      <c r="E284" s="10"/>
    </row>
    <row r="285" spans="2:5" x14ac:dyDescent="0.2">
      <c r="B285" s="10"/>
      <c r="C285" s="10"/>
      <c r="D285" s="10"/>
      <c r="E285" s="10"/>
    </row>
    <row r="286" spans="2:5" x14ac:dyDescent="0.2">
      <c r="B286" s="10"/>
      <c r="C286" s="10"/>
      <c r="D286" s="10"/>
      <c r="E286" s="10"/>
    </row>
    <row r="287" spans="2:5" x14ac:dyDescent="0.2">
      <c r="B287" s="10"/>
      <c r="C287" s="10"/>
      <c r="D287" s="10"/>
      <c r="E287" s="10"/>
    </row>
    <row r="288" spans="2:5" x14ac:dyDescent="0.2">
      <c r="B288" s="10"/>
      <c r="C288" s="10"/>
      <c r="D288" s="10"/>
      <c r="E288" s="10"/>
    </row>
    <row r="289" spans="2:5" x14ac:dyDescent="0.2">
      <c r="B289" s="10"/>
      <c r="C289" s="10"/>
      <c r="D289" s="10"/>
      <c r="E289" s="10"/>
    </row>
    <row r="290" spans="2:5" x14ac:dyDescent="0.2">
      <c r="B290" s="10"/>
      <c r="C290" s="10"/>
      <c r="D290" s="10"/>
      <c r="E290" s="10"/>
    </row>
    <row r="291" spans="2:5" x14ac:dyDescent="0.2">
      <c r="B291" s="10"/>
      <c r="C291" s="10"/>
      <c r="D291" s="10"/>
      <c r="E291" s="10"/>
    </row>
    <row r="292" spans="2:5" x14ac:dyDescent="0.2">
      <c r="B292" s="10"/>
      <c r="C292" s="10"/>
      <c r="D292" s="10"/>
      <c r="E292" s="10"/>
    </row>
    <row r="293" spans="2:5" x14ac:dyDescent="0.2">
      <c r="B293" s="10"/>
      <c r="C293" s="10"/>
      <c r="D293" s="10"/>
      <c r="E293" s="10"/>
    </row>
    <row r="294" spans="2:5" x14ac:dyDescent="0.2">
      <c r="B294" s="10"/>
      <c r="C294" s="10"/>
      <c r="D294" s="10"/>
      <c r="E294" s="10"/>
    </row>
    <row r="295" spans="2:5" x14ac:dyDescent="0.2">
      <c r="B295" s="10"/>
      <c r="C295" s="10"/>
      <c r="D295" s="10"/>
      <c r="E295" s="10"/>
    </row>
    <row r="296" spans="2:5" x14ac:dyDescent="0.2">
      <c r="B296" s="10"/>
      <c r="C296" s="10"/>
      <c r="D296" s="10"/>
      <c r="E296" s="10"/>
    </row>
    <row r="297" spans="2:5" x14ac:dyDescent="0.2">
      <c r="B297" s="10"/>
      <c r="C297" s="10"/>
      <c r="D297" s="10"/>
      <c r="E297" s="10"/>
    </row>
    <row r="298" spans="2:5" x14ac:dyDescent="0.2">
      <c r="B298" s="10"/>
      <c r="C298" s="10"/>
      <c r="D298" s="10"/>
      <c r="E298" s="10"/>
    </row>
    <row r="299" spans="2:5" x14ac:dyDescent="0.2">
      <c r="B299" s="10"/>
      <c r="C299" s="10"/>
      <c r="D299" s="10"/>
      <c r="E299" s="10"/>
    </row>
    <row r="300" spans="2:5" x14ac:dyDescent="0.2">
      <c r="B300" s="10"/>
      <c r="C300" s="10"/>
      <c r="D300" s="10"/>
      <c r="E300" s="10"/>
    </row>
    <row r="301" spans="2:5" x14ac:dyDescent="0.2">
      <c r="B301" s="10"/>
      <c r="C301" s="10"/>
      <c r="D301" s="10"/>
      <c r="E301" s="10"/>
    </row>
    <row r="302" spans="2:5" x14ac:dyDescent="0.2">
      <c r="B302" s="10"/>
      <c r="C302" s="10"/>
      <c r="D302" s="10"/>
      <c r="E302" s="10"/>
    </row>
    <row r="303" spans="2:5" x14ac:dyDescent="0.2">
      <c r="B303" s="10"/>
      <c r="C303" s="10"/>
      <c r="D303" s="10"/>
      <c r="E303" s="10"/>
    </row>
    <row r="304" spans="2:5" x14ac:dyDescent="0.2">
      <c r="B304" s="10"/>
      <c r="C304" s="10"/>
      <c r="D304" s="10"/>
      <c r="E304" s="10"/>
    </row>
    <row r="305" spans="2:5" x14ac:dyDescent="0.2">
      <c r="B305" s="10"/>
      <c r="C305" s="10"/>
      <c r="D305" s="10"/>
      <c r="E305" s="10"/>
    </row>
    <row r="306" spans="2:5" x14ac:dyDescent="0.2">
      <c r="B306" s="10"/>
      <c r="C306" s="10"/>
      <c r="D306" s="10"/>
      <c r="E306" s="10"/>
    </row>
    <row r="307" spans="2:5" x14ac:dyDescent="0.2">
      <c r="B307" s="10"/>
      <c r="C307" s="10"/>
      <c r="D307" s="10"/>
      <c r="E307" s="10"/>
    </row>
    <row r="308" spans="2:5" x14ac:dyDescent="0.2">
      <c r="B308" s="10"/>
      <c r="C308" s="10"/>
      <c r="D308" s="10"/>
      <c r="E308" s="10"/>
    </row>
    <row r="309" spans="2:5" x14ac:dyDescent="0.2">
      <c r="B309" s="10"/>
      <c r="C309" s="10"/>
      <c r="D309" s="10"/>
      <c r="E309" s="10"/>
    </row>
    <row r="310" spans="2:5" x14ac:dyDescent="0.2">
      <c r="B310" s="10"/>
      <c r="C310" s="10"/>
      <c r="D310" s="10"/>
      <c r="E310" s="10"/>
    </row>
    <row r="311" spans="2:5" x14ac:dyDescent="0.2">
      <c r="B311" s="10"/>
      <c r="C311" s="10"/>
      <c r="D311" s="10"/>
      <c r="E311" s="10"/>
    </row>
    <row r="312" spans="2:5" x14ac:dyDescent="0.2">
      <c r="B312" s="10"/>
      <c r="C312" s="10"/>
      <c r="D312" s="10"/>
      <c r="E312" s="10"/>
    </row>
    <row r="313" spans="2:5" x14ac:dyDescent="0.2">
      <c r="B313" s="10"/>
      <c r="C313" s="10"/>
      <c r="D313" s="10"/>
      <c r="E313" s="10"/>
    </row>
    <row r="314" spans="2:5" x14ac:dyDescent="0.2">
      <c r="B314" s="10"/>
      <c r="C314" s="10"/>
      <c r="D314" s="10"/>
      <c r="E314" s="10"/>
    </row>
    <row r="315" spans="2:5" x14ac:dyDescent="0.2">
      <c r="B315" s="10"/>
      <c r="C315" s="10"/>
      <c r="D315" s="10"/>
      <c r="E315" s="10"/>
    </row>
    <row r="316" spans="2:5" x14ac:dyDescent="0.2">
      <c r="B316" s="10"/>
      <c r="C316" s="10"/>
      <c r="D316" s="10"/>
      <c r="E316" s="10"/>
    </row>
    <row r="317" spans="2:5" x14ac:dyDescent="0.2">
      <c r="B317" s="10"/>
      <c r="C317" s="10"/>
      <c r="D317" s="10"/>
      <c r="E317" s="10"/>
    </row>
    <row r="318" spans="2:5" x14ac:dyDescent="0.2">
      <c r="B318" s="10"/>
      <c r="C318" s="10"/>
      <c r="D318" s="10"/>
      <c r="E318" s="10"/>
    </row>
    <row r="319" spans="2:5" x14ac:dyDescent="0.2">
      <c r="B319" s="10"/>
      <c r="C319" s="10"/>
      <c r="D319" s="10"/>
      <c r="E319" s="10"/>
    </row>
    <row r="320" spans="2:5" x14ac:dyDescent="0.2">
      <c r="B320" s="10"/>
      <c r="C320" s="10"/>
      <c r="D320" s="10"/>
      <c r="E320" s="10"/>
    </row>
    <row r="321" spans="2:5" x14ac:dyDescent="0.2">
      <c r="B321" s="10"/>
      <c r="C321" s="10"/>
      <c r="D321" s="10"/>
      <c r="E321" s="10"/>
    </row>
    <row r="322" spans="2:5" x14ac:dyDescent="0.2">
      <c r="B322" s="10"/>
      <c r="C322" s="10"/>
      <c r="D322" s="10"/>
      <c r="E322" s="10"/>
    </row>
    <row r="323" spans="2:5" x14ac:dyDescent="0.2">
      <c r="B323" s="10"/>
      <c r="C323" s="10"/>
      <c r="D323" s="10"/>
      <c r="E323" s="10"/>
    </row>
    <row r="324" spans="2:5" x14ac:dyDescent="0.2">
      <c r="B324" s="10"/>
      <c r="C324" s="10"/>
      <c r="D324" s="10"/>
      <c r="E324" s="10"/>
    </row>
    <row r="325" spans="2:5" x14ac:dyDescent="0.2">
      <c r="B325" s="10"/>
      <c r="C325" s="10"/>
      <c r="D325" s="10"/>
      <c r="E325" s="10"/>
    </row>
    <row r="326" spans="2:5" x14ac:dyDescent="0.2">
      <c r="B326" s="10"/>
      <c r="C326" s="10"/>
      <c r="D326" s="10"/>
      <c r="E326" s="10"/>
    </row>
    <row r="327" spans="2:5" x14ac:dyDescent="0.2">
      <c r="B327" s="10"/>
      <c r="C327" s="10"/>
      <c r="D327" s="10"/>
      <c r="E327" s="10"/>
    </row>
    <row r="328" spans="2:5" x14ac:dyDescent="0.2">
      <c r="B328" s="10"/>
      <c r="C328" s="10"/>
      <c r="D328" s="10"/>
      <c r="E328" s="10"/>
    </row>
    <row r="329" spans="2:5" x14ac:dyDescent="0.2">
      <c r="B329" s="10"/>
      <c r="C329" s="10"/>
      <c r="D329" s="10"/>
      <c r="E329" s="10"/>
    </row>
    <row r="330" spans="2:5" x14ac:dyDescent="0.2">
      <c r="B330" s="10"/>
      <c r="C330" s="10"/>
      <c r="D330" s="10"/>
      <c r="E330" s="10"/>
    </row>
    <row r="331" spans="2:5" x14ac:dyDescent="0.2">
      <c r="B331" s="10"/>
      <c r="C331" s="10"/>
      <c r="D331" s="10"/>
      <c r="E331" s="10"/>
    </row>
    <row r="332" spans="2:5" x14ac:dyDescent="0.2">
      <c r="B332" s="10"/>
      <c r="C332" s="10"/>
      <c r="D332" s="10"/>
      <c r="E332" s="10"/>
    </row>
    <row r="333" spans="2:5" x14ac:dyDescent="0.2">
      <c r="B333" s="10"/>
      <c r="C333" s="10"/>
      <c r="D333" s="10"/>
      <c r="E333" s="10"/>
    </row>
    <row r="334" spans="2:5" x14ac:dyDescent="0.2">
      <c r="B334" s="10"/>
      <c r="C334" s="10"/>
      <c r="D334" s="10"/>
      <c r="E334" s="10"/>
    </row>
    <row r="335" spans="2:5" x14ac:dyDescent="0.2">
      <c r="B335" s="10"/>
      <c r="C335" s="10"/>
      <c r="D335" s="10"/>
      <c r="E335" s="10"/>
    </row>
    <row r="336" spans="2:5" x14ac:dyDescent="0.2">
      <c r="B336" s="10"/>
      <c r="C336" s="10"/>
      <c r="D336" s="10"/>
      <c r="E336" s="10"/>
    </row>
    <row r="337" spans="2:5" x14ac:dyDescent="0.2">
      <c r="B337" s="10"/>
      <c r="C337" s="10"/>
      <c r="D337" s="10"/>
      <c r="E337" s="10"/>
    </row>
    <row r="338" spans="2:5" x14ac:dyDescent="0.2">
      <c r="B338" s="10"/>
      <c r="C338" s="10"/>
      <c r="D338" s="10"/>
      <c r="E338" s="10"/>
    </row>
    <row r="339" spans="2:5" x14ac:dyDescent="0.2">
      <c r="B339" s="10"/>
      <c r="C339" s="10"/>
      <c r="D339" s="10"/>
      <c r="E339" s="10"/>
    </row>
    <row r="340" spans="2:5" x14ac:dyDescent="0.2">
      <c r="B340" s="10"/>
      <c r="C340" s="10"/>
      <c r="D340" s="10"/>
      <c r="E340" s="10"/>
    </row>
    <row r="341" spans="2:5" x14ac:dyDescent="0.2">
      <c r="B341" s="10"/>
      <c r="C341" s="10"/>
      <c r="D341" s="10"/>
      <c r="E341" s="10"/>
    </row>
    <row r="342" spans="2:5" x14ac:dyDescent="0.2">
      <c r="B342" s="10"/>
      <c r="C342" s="10"/>
      <c r="D342" s="10"/>
      <c r="E342" s="10"/>
    </row>
    <row r="343" spans="2:5" x14ac:dyDescent="0.2">
      <c r="B343" s="10"/>
      <c r="C343" s="10"/>
      <c r="D343" s="10"/>
      <c r="E343" s="10"/>
    </row>
    <row r="344" spans="2:5" x14ac:dyDescent="0.2">
      <c r="B344" s="10"/>
      <c r="C344" s="10"/>
      <c r="D344" s="10"/>
      <c r="E344" s="10"/>
    </row>
    <row r="345" spans="2:5" x14ac:dyDescent="0.2">
      <c r="B345" s="10"/>
      <c r="C345" s="10"/>
      <c r="D345" s="10"/>
      <c r="E345" s="10"/>
    </row>
    <row r="346" spans="2:5" x14ac:dyDescent="0.2">
      <c r="B346" s="10"/>
      <c r="C346" s="10"/>
      <c r="D346" s="10"/>
      <c r="E346" s="10"/>
    </row>
    <row r="347" spans="2:5" x14ac:dyDescent="0.2">
      <c r="B347" s="10"/>
      <c r="C347" s="10"/>
      <c r="D347" s="10"/>
      <c r="E347" s="10"/>
    </row>
    <row r="348" spans="2:5" x14ac:dyDescent="0.2">
      <c r="B348" s="10"/>
      <c r="C348" s="10"/>
      <c r="D348" s="10"/>
      <c r="E348" s="10"/>
    </row>
    <row r="349" spans="2:5" x14ac:dyDescent="0.2">
      <c r="B349" s="10"/>
      <c r="C349" s="10"/>
      <c r="D349" s="10"/>
      <c r="E349" s="10"/>
    </row>
    <row r="350" spans="2:5" x14ac:dyDescent="0.2">
      <c r="B350" s="10"/>
      <c r="C350" s="10"/>
      <c r="D350" s="10"/>
      <c r="E350" s="10"/>
    </row>
    <row r="351" spans="2:5" x14ac:dyDescent="0.2">
      <c r="B351" s="10"/>
      <c r="C351" s="10"/>
      <c r="D351" s="10"/>
      <c r="E351" s="10"/>
    </row>
    <row r="352" spans="2:5" x14ac:dyDescent="0.2">
      <c r="B352" s="10"/>
      <c r="C352" s="10"/>
      <c r="D352" s="10"/>
      <c r="E352" s="10"/>
    </row>
    <row r="353" spans="2:5" x14ac:dyDescent="0.2">
      <c r="B353" s="10"/>
      <c r="C353" s="10"/>
      <c r="D353" s="10"/>
      <c r="E353" s="10"/>
    </row>
    <row r="354" spans="2:5" x14ac:dyDescent="0.2">
      <c r="B354" s="10"/>
      <c r="C354" s="10"/>
      <c r="D354" s="10"/>
      <c r="E354" s="10"/>
    </row>
    <row r="355" spans="2:5" x14ac:dyDescent="0.2">
      <c r="B355" s="10"/>
      <c r="C355" s="10"/>
      <c r="D355" s="10"/>
      <c r="E355" s="10"/>
    </row>
    <row r="356" spans="2:5" x14ac:dyDescent="0.2">
      <c r="B356" s="10"/>
      <c r="C356" s="10"/>
      <c r="D356" s="10"/>
      <c r="E356" s="10"/>
    </row>
    <row r="357" spans="2:5" x14ac:dyDescent="0.2">
      <c r="B357" s="10"/>
      <c r="C357" s="10"/>
      <c r="D357" s="10"/>
      <c r="E357" s="10"/>
    </row>
    <row r="358" spans="2:5" x14ac:dyDescent="0.2">
      <c r="B358" s="10"/>
      <c r="C358" s="10"/>
      <c r="D358" s="10"/>
      <c r="E358" s="10"/>
    </row>
    <row r="359" spans="2:5" x14ac:dyDescent="0.2">
      <c r="B359" s="10"/>
      <c r="C359" s="10"/>
      <c r="D359" s="10"/>
      <c r="E359" s="10"/>
    </row>
    <row r="360" spans="2:5" x14ac:dyDescent="0.2">
      <c r="B360" s="10"/>
      <c r="C360" s="10"/>
      <c r="D360" s="10"/>
      <c r="E360" s="10"/>
    </row>
    <row r="361" spans="2:5" x14ac:dyDescent="0.2">
      <c r="B361" s="10"/>
      <c r="C361" s="10"/>
      <c r="D361" s="10"/>
      <c r="E361" s="10"/>
    </row>
    <row r="362" spans="2:5" x14ac:dyDescent="0.2">
      <c r="B362" s="10"/>
      <c r="C362" s="10"/>
      <c r="D362" s="10"/>
      <c r="E362" s="10"/>
    </row>
    <row r="363" spans="2:5" x14ac:dyDescent="0.2">
      <c r="B363" s="10"/>
      <c r="C363" s="10"/>
      <c r="D363" s="10"/>
      <c r="E363" s="10"/>
    </row>
    <row r="364" spans="2:5" x14ac:dyDescent="0.2">
      <c r="B364" s="10"/>
      <c r="C364" s="10"/>
      <c r="D364" s="10"/>
      <c r="E364" s="10"/>
    </row>
    <row r="365" spans="2:5" x14ac:dyDescent="0.2">
      <c r="B365" s="10"/>
      <c r="C365" s="10"/>
      <c r="D365" s="10"/>
      <c r="E365" s="10"/>
    </row>
    <row r="366" spans="2:5" x14ac:dyDescent="0.2">
      <c r="B366" s="10"/>
      <c r="C366" s="10"/>
      <c r="D366" s="10"/>
      <c r="E366" s="10"/>
    </row>
    <row r="367" spans="2:5" x14ac:dyDescent="0.2">
      <c r="B367" s="10"/>
      <c r="C367" s="10"/>
      <c r="D367" s="10"/>
      <c r="E367" s="10"/>
    </row>
    <row r="368" spans="2:5" x14ac:dyDescent="0.2">
      <c r="B368" s="10"/>
      <c r="C368" s="10"/>
      <c r="D368" s="10"/>
      <c r="E368" s="10"/>
    </row>
    <row r="369" spans="2:5" x14ac:dyDescent="0.2">
      <c r="B369" s="10"/>
      <c r="C369" s="10"/>
      <c r="D369" s="10"/>
      <c r="E369" s="10"/>
    </row>
    <row r="370" spans="2:5" x14ac:dyDescent="0.2">
      <c r="B370" s="10"/>
      <c r="C370" s="10"/>
      <c r="D370" s="10"/>
      <c r="E370" s="10"/>
    </row>
    <row r="371" spans="2:5" x14ac:dyDescent="0.2">
      <c r="B371" s="10"/>
      <c r="C371" s="10"/>
      <c r="D371" s="10"/>
      <c r="E371" s="10"/>
    </row>
    <row r="372" spans="2:5" x14ac:dyDescent="0.2">
      <c r="B372" s="10"/>
      <c r="C372" s="10"/>
      <c r="D372" s="10"/>
      <c r="E372" s="10"/>
    </row>
    <row r="373" spans="2:5" x14ac:dyDescent="0.2">
      <c r="B373" s="10"/>
      <c r="C373" s="10"/>
      <c r="D373" s="10"/>
      <c r="E373" s="10"/>
    </row>
    <row r="374" spans="2:5" x14ac:dyDescent="0.2">
      <c r="B374" s="10"/>
      <c r="C374" s="10"/>
      <c r="D374" s="10"/>
      <c r="E374" s="10"/>
    </row>
    <row r="375" spans="2:5" x14ac:dyDescent="0.2">
      <c r="B375" s="10"/>
      <c r="C375" s="10"/>
      <c r="D375" s="10"/>
      <c r="E375" s="10"/>
    </row>
    <row r="376" spans="2:5" x14ac:dyDescent="0.2">
      <c r="B376" s="10"/>
      <c r="C376" s="10"/>
      <c r="D376" s="10"/>
      <c r="E376" s="10"/>
    </row>
    <row r="377" spans="2:5" x14ac:dyDescent="0.2">
      <c r="B377" s="10"/>
      <c r="C377" s="10"/>
      <c r="D377" s="10"/>
      <c r="E377" s="10"/>
    </row>
    <row r="378" spans="2:5" x14ac:dyDescent="0.2">
      <c r="B378" s="10"/>
      <c r="C378" s="10"/>
      <c r="D378" s="10"/>
      <c r="E378" s="10"/>
    </row>
    <row r="379" spans="2:5" x14ac:dyDescent="0.2">
      <c r="B379" s="10"/>
      <c r="C379" s="10"/>
      <c r="D379" s="10"/>
      <c r="E379" s="10"/>
    </row>
    <row r="380" spans="2:5" x14ac:dyDescent="0.2">
      <c r="B380" s="10"/>
      <c r="C380" s="10"/>
      <c r="D380" s="10"/>
      <c r="E380" s="10"/>
    </row>
    <row r="381" spans="2:5" x14ac:dyDescent="0.2">
      <c r="B381" s="10"/>
      <c r="C381" s="10"/>
      <c r="D381" s="10"/>
      <c r="E381" s="10"/>
    </row>
    <row r="382" spans="2:5" x14ac:dyDescent="0.2">
      <c r="B382" s="10"/>
      <c r="C382" s="10"/>
      <c r="D382" s="10"/>
      <c r="E382" s="10"/>
    </row>
    <row r="383" spans="2:5" x14ac:dyDescent="0.2">
      <c r="B383" s="10"/>
      <c r="C383" s="10"/>
      <c r="D383" s="10"/>
      <c r="E383" s="10"/>
    </row>
    <row r="384" spans="2:5" x14ac:dyDescent="0.2">
      <c r="B384" s="10"/>
      <c r="C384" s="10"/>
      <c r="D384" s="10"/>
      <c r="E384" s="10"/>
    </row>
    <row r="385" spans="2:5" x14ac:dyDescent="0.2">
      <c r="B385" s="10"/>
      <c r="C385" s="10"/>
      <c r="D385" s="10"/>
      <c r="E385" s="10"/>
    </row>
    <row r="386" spans="2:5" x14ac:dyDescent="0.2">
      <c r="B386" s="10"/>
      <c r="C386" s="10"/>
      <c r="D386" s="10"/>
      <c r="E386" s="10"/>
    </row>
    <row r="387" spans="2:5" x14ac:dyDescent="0.2">
      <c r="B387" s="10"/>
      <c r="C387" s="10"/>
      <c r="D387" s="10"/>
      <c r="E387" s="10"/>
    </row>
    <row r="388" spans="2:5" x14ac:dyDescent="0.2">
      <c r="B388" s="10"/>
      <c r="C388" s="10"/>
      <c r="D388" s="10"/>
      <c r="E388" s="10"/>
    </row>
    <row r="389" spans="2:5" x14ac:dyDescent="0.2">
      <c r="B389" s="10"/>
      <c r="C389" s="10"/>
      <c r="D389" s="10"/>
      <c r="E389" s="10"/>
    </row>
    <row r="390" spans="2:5" x14ac:dyDescent="0.2">
      <c r="B390" s="10"/>
      <c r="C390" s="10"/>
      <c r="D390" s="10"/>
      <c r="E390" s="10"/>
    </row>
    <row r="391" spans="2:5" x14ac:dyDescent="0.2">
      <c r="B391" s="10"/>
      <c r="C391" s="10"/>
      <c r="D391" s="10"/>
      <c r="E391" s="10"/>
    </row>
    <row r="392" spans="2:5" x14ac:dyDescent="0.2">
      <c r="B392" s="10"/>
      <c r="C392" s="10"/>
      <c r="D392" s="10"/>
      <c r="E392" s="10"/>
    </row>
    <row r="393" spans="2:5" x14ac:dyDescent="0.2">
      <c r="B393" s="10"/>
      <c r="C393" s="10"/>
      <c r="D393" s="10"/>
      <c r="E393" s="10"/>
    </row>
    <row r="394" spans="2:5" x14ac:dyDescent="0.2">
      <c r="B394" s="10"/>
      <c r="C394" s="10"/>
      <c r="D394" s="10"/>
      <c r="E394" s="10"/>
    </row>
    <row r="395" spans="2:5" x14ac:dyDescent="0.2">
      <c r="B395" s="10"/>
      <c r="C395" s="10"/>
      <c r="D395" s="10"/>
      <c r="E395" s="10"/>
    </row>
    <row r="396" spans="2:5" x14ac:dyDescent="0.2">
      <c r="B396" s="10"/>
      <c r="C396" s="10"/>
      <c r="D396" s="10"/>
      <c r="E396" s="10"/>
    </row>
    <row r="397" spans="2:5" x14ac:dyDescent="0.2">
      <c r="B397" s="10"/>
      <c r="C397" s="10"/>
      <c r="D397" s="10"/>
      <c r="E397" s="10"/>
    </row>
    <row r="398" spans="2:5" x14ac:dyDescent="0.2">
      <c r="B398" s="10"/>
      <c r="C398" s="10"/>
      <c r="D398" s="10"/>
      <c r="E398" s="10"/>
    </row>
    <row r="399" spans="2:5" x14ac:dyDescent="0.2">
      <c r="B399" s="10"/>
      <c r="C399" s="10"/>
      <c r="D399" s="10"/>
      <c r="E399" s="10"/>
    </row>
    <row r="400" spans="2:5" x14ac:dyDescent="0.2">
      <c r="B400" s="10"/>
      <c r="C400" s="10"/>
      <c r="D400" s="10"/>
      <c r="E400" s="10"/>
    </row>
    <row r="401" spans="2:5" x14ac:dyDescent="0.2">
      <c r="B401" s="10"/>
      <c r="C401" s="10"/>
      <c r="D401" s="10"/>
      <c r="E401" s="10"/>
    </row>
    <row r="402" spans="2:5" x14ac:dyDescent="0.2">
      <c r="B402" s="10"/>
      <c r="C402" s="10"/>
      <c r="D402" s="10"/>
      <c r="E402" s="10"/>
    </row>
    <row r="403" spans="2:5" x14ac:dyDescent="0.2">
      <c r="B403" s="10"/>
      <c r="C403" s="10"/>
      <c r="D403" s="10"/>
      <c r="E403" s="10"/>
    </row>
    <row r="404" spans="2:5" x14ac:dyDescent="0.2">
      <c r="B404" s="10"/>
      <c r="C404" s="10"/>
      <c r="D404" s="10"/>
      <c r="E404" s="10"/>
    </row>
    <row r="405" spans="2:5" x14ac:dyDescent="0.2">
      <c r="B405" s="10"/>
      <c r="C405" s="10"/>
      <c r="D405" s="10"/>
      <c r="E405" s="10"/>
    </row>
    <row r="406" spans="2:5" x14ac:dyDescent="0.2">
      <c r="B406" s="10"/>
      <c r="C406" s="10"/>
      <c r="D406" s="10"/>
      <c r="E406" s="10"/>
    </row>
    <row r="407" spans="2:5" x14ac:dyDescent="0.2">
      <c r="B407" s="10"/>
      <c r="C407" s="10"/>
      <c r="D407" s="10"/>
      <c r="E407" s="10"/>
    </row>
    <row r="408" spans="2:5" x14ac:dyDescent="0.2">
      <c r="B408" s="10"/>
      <c r="C408" s="10"/>
      <c r="D408" s="10"/>
      <c r="E408" s="10"/>
    </row>
    <row r="409" spans="2:5" x14ac:dyDescent="0.2">
      <c r="B409" s="10"/>
      <c r="C409" s="10"/>
      <c r="D409" s="10"/>
      <c r="E409" s="10"/>
    </row>
    <row r="410" spans="2:5" x14ac:dyDescent="0.2">
      <c r="B410" s="10"/>
      <c r="C410" s="10"/>
      <c r="D410" s="10"/>
      <c r="E410" s="10"/>
    </row>
    <row r="411" spans="2:5" x14ac:dyDescent="0.2">
      <c r="B411" s="10"/>
      <c r="C411" s="10"/>
      <c r="D411" s="10"/>
      <c r="E411" s="10"/>
    </row>
    <row r="412" spans="2:5" x14ac:dyDescent="0.2">
      <c r="B412" s="10"/>
      <c r="C412" s="10"/>
      <c r="D412" s="10"/>
      <c r="E412" s="10"/>
    </row>
    <row r="413" spans="2:5" x14ac:dyDescent="0.2">
      <c r="B413" s="10"/>
      <c r="C413" s="10"/>
      <c r="D413" s="10"/>
      <c r="E413" s="10"/>
    </row>
    <row r="414" spans="2:5" x14ac:dyDescent="0.2">
      <c r="B414" s="10"/>
      <c r="C414" s="10"/>
      <c r="D414" s="10"/>
      <c r="E414" s="10"/>
    </row>
    <row r="415" spans="2:5" x14ac:dyDescent="0.2">
      <c r="B415" s="10"/>
      <c r="C415" s="10"/>
      <c r="D415" s="10"/>
      <c r="E415" s="10"/>
    </row>
    <row r="416" spans="2:5" x14ac:dyDescent="0.2">
      <c r="B416" s="10"/>
      <c r="C416" s="10"/>
      <c r="D416" s="10"/>
      <c r="E416" s="10"/>
    </row>
    <row r="417" spans="2:5" x14ac:dyDescent="0.2">
      <c r="B417" s="10"/>
      <c r="C417" s="10"/>
      <c r="D417" s="10"/>
      <c r="E417" s="10"/>
    </row>
    <row r="418" spans="2:5" x14ac:dyDescent="0.2">
      <c r="B418" s="10"/>
      <c r="C418" s="10"/>
      <c r="D418" s="10"/>
      <c r="E418" s="10"/>
    </row>
    <row r="419" spans="2:5" x14ac:dyDescent="0.2">
      <c r="B419" s="10"/>
      <c r="C419" s="10"/>
      <c r="D419" s="10"/>
      <c r="E419" s="10"/>
    </row>
    <row r="420" spans="2:5" x14ac:dyDescent="0.2">
      <c r="B420" s="10"/>
      <c r="C420" s="10"/>
      <c r="D420" s="10"/>
      <c r="E420" s="10"/>
    </row>
    <row r="421" spans="2:5" x14ac:dyDescent="0.2">
      <c r="B421" s="10"/>
      <c r="C421" s="10"/>
      <c r="D421" s="10"/>
      <c r="E421" s="10"/>
    </row>
    <row r="422" spans="2:5" x14ac:dyDescent="0.2">
      <c r="B422" s="10"/>
      <c r="C422" s="10"/>
      <c r="D422" s="10"/>
      <c r="E422" s="10"/>
    </row>
    <row r="423" spans="2:5" x14ac:dyDescent="0.2">
      <c r="B423" s="10"/>
      <c r="C423" s="10"/>
      <c r="D423" s="10"/>
      <c r="E423" s="10"/>
    </row>
    <row r="424" spans="2:5" x14ac:dyDescent="0.2">
      <c r="B424" s="10"/>
      <c r="C424" s="10"/>
      <c r="D424" s="10"/>
      <c r="E424" s="10"/>
    </row>
    <row r="425" spans="2:5" x14ac:dyDescent="0.2">
      <c r="B425" s="10"/>
      <c r="C425" s="10"/>
      <c r="D425" s="10"/>
      <c r="E425" s="10"/>
    </row>
    <row r="426" spans="2:5" x14ac:dyDescent="0.2">
      <c r="B426" s="10"/>
      <c r="C426" s="10"/>
      <c r="D426" s="10"/>
      <c r="E426" s="10"/>
    </row>
    <row r="427" spans="2:5" x14ac:dyDescent="0.2">
      <c r="B427" s="10"/>
      <c r="C427" s="10"/>
      <c r="D427" s="10"/>
      <c r="E427" s="10"/>
    </row>
    <row r="428" spans="2:5" x14ac:dyDescent="0.2">
      <c r="B428" s="10"/>
      <c r="C428" s="10"/>
      <c r="D428" s="10"/>
      <c r="E428" s="10"/>
    </row>
    <row r="429" spans="2:5" x14ac:dyDescent="0.2">
      <c r="B429" s="10"/>
      <c r="C429" s="10"/>
      <c r="D429" s="10"/>
      <c r="E429" s="10"/>
    </row>
    <row r="430" spans="2:5" x14ac:dyDescent="0.2">
      <c r="B430" s="10"/>
      <c r="C430" s="10"/>
      <c r="D430" s="10"/>
      <c r="E430" s="10"/>
    </row>
    <row r="431" spans="2:5" x14ac:dyDescent="0.2">
      <c r="B431" s="10"/>
      <c r="C431" s="10"/>
      <c r="D431" s="10"/>
      <c r="E431" s="10"/>
    </row>
    <row r="432" spans="2:5" x14ac:dyDescent="0.2">
      <c r="B432" s="10"/>
      <c r="C432" s="10"/>
      <c r="D432" s="10"/>
      <c r="E432" s="10"/>
    </row>
    <row r="433" spans="2:5" x14ac:dyDescent="0.2">
      <c r="B433" s="10"/>
      <c r="C433" s="10"/>
      <c r="D433" s="10"/>
      <c r="E433" s="10"/>
    </row>
    <row r="434" spans="2:5" x14ac:dyDescent="0.2">
      <c r="B434" s="10"/>
      <c r="C434" s="10"/>
      <c r="D434" s="10"/>
      <c r="E434" s="10"/>
    </row>
    <row r="435" spans="2:5" x14ac:dyDescent="0.2">
      <c r="B435" s="10"/>
      <c r="C435" s="10"/>
      <c r="D435" s="10"/>
      <c r="E435" s="10"/>
    </row>
    <row r="436" spans="2:5" x14ac:dyDescent="0.2">
      <c r="B436" s="10"/>
      <c r="C436" s="10"/>
      <c r="D436" s="10"/>
      <c r="E436" s="10"/>
    </row>
    <row r="437" spans="2:5" x14ac:dyDescent="0.2">
      <c r="B437" s="10"/>
      <c r="C437" s="10"/>
      <c r="D437" s="10"/>
      <c r="E437" s="10"/>
    </row>
    <row r="438" spans="2:5" x14ac:dyDescent="0.2">
      <c r="B438" s="10"/>
      <c r="C438" s="10"/>
      <c r="D438" s="10"/>
      <c r="E438" s="10"/>
    </row>
    <row r="439" spans="2:5" x14ac:dyDescent="0.2">
      <c r="B439" s="10"/>
      <c r="C439" s="10"/>
      <c r="D439" s="10"/>
      <c r="E439" s="10"/>
    </row>
    <row r="440" spans="2:5" x14ac:dyDescent="0.2">
      <c r="B440" s="10"/>
      <c r="C440" s="10"/>
      <c r="D440" s="10"/>
      <c r="E440" s="10"/>
    </row>
    <row r="441" spans="2:5" x14ac:dyDescent="0.2">
      <c r="B441" s="10"/>
      <c r="C441" s="10"/>
      <c r="D441" s="10"/>
      <c r="E441" s="10"/>
    </row>
    <row r="442" spans="2:5" x14ac:dyDescent="0.2">
      <c r="B442" s="10"/>
      <c r="C442" s="10"/>
      <c r="D442" s="10"/>
      <c r="E442" s="10"/>
    </row>
    <row r="443" spans="2:5" x14ac:dyDescent="0.2">
      <c r="B443" s="10"/>
      <c r="C443" s="10"/>
      <c r="D443" s="10"/>
      <c r="E443" s="10"/>
    </row>
    <row r="444" spans="2:5" x14ac:dyDescent="0.2">
      <c r="B444" s="10"/>
      <c r="C444" s="10"/>
      <c r="D444" s="10"/>
      <c r="E444" s="10"/>
    </row>
    <row r="445" spans="2:5" x14ac:dyDescent="0.2">
      <c r="B445" s="10"/>
      <c r="C445" s="10"/>
      <c r="D445" s="10"/>
      <c r="E445" s="10"/>
    </row>
    <row r="446" spans="2:5" x14ac:dyDescent="0.2">
      <c r="B446" s="10"/>
      <c r="C446" s="10"/>
      <c r="D446" s="10"/>
      <c r="E446" s="10"/>
    </row>
    <row r="447" spans="2:5" x14ac:dyDescent="0.2">
      <c r="B447" s="10"/>
      <c r="C447" s="10"/>
      <c r="D447" s="10"/>
      <c r="E447" s="10"/>
    </row>
    <row r="448" spans="2:5" x14ac:dyDescent="0.2">
      <c r="B448" s="10"/>
      <c r="C448" s="10"/>
      <c r="D448" s="10"/>
      <c r="E448" s="10"/>
    </row>
    <row r="449" spans="2:5" x14ac:dyDescent="0.2">
      <c r="B449" s="10"/>
      <c r="C449" s="10"/>
      <c r="D449" s="10"/>
      <c r="E449" s="10"/>
    </row>
    <row r="450" spans="2:5" x14ac:dyDescent="0.2">
      <c r="B450" s="10"/>
      <c r="C450" s="10"/>
      <c r="D450" s="10"/>
      <c r="E450" s="10"/>
    </row>
    <row r="451" spans="2:5" x14ac:dyDescent="0.2">
      <c r="B451" s="10"/>
      <c r="C451" s="10"/>
      <c r="D451" s="10"/>
      <c r="E451" s="10"/>
    </row>
    <row r="452" spans="2:5" x14ac:dyDescent="0.2">
      <c r="B452" s="10"/>
      <c r="C452" s="10"/>
      <c r="D452" s="10"/>
      <c r="E452" s="10"/>
    </row>
    <row r="453" spans="2:5" x14ac:dyDescent="0.2">
      <c r="B453" s="10"/>
      <c r="C453" s="10"/>
      <c r="D453" s="10"/>
      <c r="E453" s="10"/>
    </row>
    <row r="454" spans="2:5" x14ac:dyDescent="0.2">
      <c r="B454" s="10"/>
      <c r="C454" s="10"/>
      <c r="D454" s="10"/>
      <c r="E454" s="10"/>
    </row>
    <row r="455" spans="2:5" x14ac:dyDescent="0.2">
      <c r="B455" s="10"/>
      <c r="C455" s="10"/>
      <c r="D455" s="10"/>
      <c r="E455" s="10"/>
    </row>
    <row r="456" spans="2:5" x14ac:dyDescent="0.2">
      <c r="B456" s="10"/>
      <c r="C456" s="10"/>
      <c r="D456" s="10"/>
      <c r="E456" s="10"/>
    </row>
    <row r="457" spans="2:5" x14ac:dyDescent="0.2">
      <c r="B457" s="10"/>
      <c r="C457" s="10"/>
      <c r="D457" s="10"/>
      <c r="E457" s="10"/>
    </row>
    <row r="458" spans="2:5" x14ac:dyDescent="0.2">
      <c r="B458" s="10"/>
      <c r="C458" s="10"/>
      <c r="D458" s="10"/>
      <c r="E458" s="10"/>
    </row>
    <row r="459" spans="2:5" x14ac:dyDescent="0.2">
      <c r="B459" s="10"/>
      <c r="C459" s="10"/>
      <c r="D459" s="10"/>
      <c r="E459" s="10"/>
    </row>
    <row r="460" spans="2:5" x14ac:dyDescent="0.2">
      <c r="B460" s="10"/>
      <c r="C460" s="10"/>
      <c r="D460" s="10"/>
      <c r="E460" s="10"/>
    </row>
    <row r="461" spans="2:5" x14ac:dyDescent="0.2">
      <c r="B461" s="10"/>
      <c r="C461" s="10"/>
      <c r="D461" s="10"/>
      <c r="E461" s="10"/>
    </row>
    <row r="462" spans="2:5" x14ac:dyDescent="0.2">
      <c r="B462" s="10"/>
      <c r="C462" s="10"/>
      <c r="D462" s="10"/>
      <c r="E462" s="10"/>
    </row>
    <row r="463" spans="2:5" x14ac:dyDescent="0.2">
      <c r="B463" s="10"/>
      <c r="C463" s="10"/>
      <c r="D463" s="10"/>
      <c r="E463" s="10"/>
    </row>
    <row r="464" spans="2:5" x14ac:dyDescent="0.2">
      <c r="B464" s="10"/>
      <c r="C464" s="10"/>
      <c r="D464" s="10"/>
      <c r="E464" s="10"/>
    </row>
    <row r="465" spans="2:5" x14ac:dyDescent="0.2">
      <c r="B465" s="10"/>
      <c r="C465" s="10"/>
      <c r="D465" s="10"/>
      <c r="E465" s="10"/>
    </row>
    <row r="466" spans="2:5" x14ac:dyDescent="0.2">
      <c r="B466" s="10"/>
      <c r="C466" s="10"/>
      <c r="D466" s="10"/>
      <c r="E466" s="10"/>
    </row>
    <row r="467" spans="2:5" x14ac:dyDescent="0.2">
      <c r="B467" s="10"/>
      <c r="C467" s="10"/>
      <c r="D467" s="10"/>
      <c r="E467" s="10"/>
    </row>
    <row r="468" spans="2:5" x14ac:dyDescent="0.2">
      <c r="B468" s="10"/>
      <c r="C468" s="10"/>
      <c r="D468" s="10"/>
      <c r="E468" s="10"/>
    </row>
    <row r="469" spans="2:5" x14ac:dyDescent="0.2">
      <c r="B469" s="10"/>
      <c r="C469" s="10"/>
      <c r="D469" s="10"/>
      <c r="E469" s="10"/>
    </row>
    <row r="470" spans="2:5" x14ac:dyDescent="0.2">
      <c r="B470" s="10"/>
      <c r="C470" s="10"/>
      <c r="D470" s="10"/>
      <c r="E470" s="10"/>
    </row>
    <row r="471" spans="2:5" x14ac:dyDescent="0.2">
      <c r="B471" s="10"/>
      <c r="C471" s="10"/>
      <c r="D471" s="10"/>
      <c r="E471" s="10"/>
    </row>
    <row r="472" spans="2:5" x14ac:dyDescent="0.2">
      <c r="B472" s="10"/>
      <c r="C472" s="10"/>
      <c r="D472" s="10"/>
      <c r="E472" s="10"/>
    </row>
    <row r="473" spans="2:5" x14ac:dyDescent="0.2">
      <c r="B473" s="10"/>
      <c r="C473" s="10"/>
      <c r="D473" s="10"/>
      <c r="E473" s="10"/>
    </row>
    <row r="474" spans="2:5" x14ac:dyDescent="0.2">
      <c r="B474" s="10"/>
      <c r="C474" s="10"/>
      <c r="D474" s="10"/>
      <c r="E474" s="10"/>
    </row>
    <row r="475" spans="2:5" x14ac:dyDescent="0.2">
      <c r="B475" s="10"/>
      <c r="C475" s="10"/>
      <c r="D475" s="10"/>
      <c r="E475" s="10"/>
    </row>
    <row r="476" spans="2:5" x14ac:dyDescent="0.2">
      <c r="B476" s="10"/>
      <c r="C476" s="10"/>
      <c r="D476" s="10"/>
      <c r="E476" s="10"/>
    </row>
    <row r="477" spans="2:5" x14ac:dyDescent="0.2">
      <c r="B477" s="10"/>
      <c r="C477" s="10"/>
      <c r="D477" s="10"/>
      <c r="E477" s="10"/>
    </row>
    <row r="478" spans="2:5" x14ac:dyDescent="0.2">
      <c r="B478" s="10"/>
      <c r="C478" s="10"/>
      <c r="D478" s="10"/>
      <c r="E478" s="10"/>
    </row>
    <row r="479" spans="2:5" x14ac:dyDescent="0.2">
      <c r="B479" s="10"/>
      <c r="C479" s="10"/>
      <c r="D479" s="10"/>
      <c r="E479" s="10"/>
    </row>
    <row r="480" spans="2:5" x14ac:dyDescent="0.2">
      <c r="B480" s="10"/>
      <c r="C480" s="10"/>
      <c r="D480" s="10"/>
      <c r="E480" s="10"/>
    </row>
    <row r="481" spans="2:5" x14ac:dyDescent="0.2">
      <c r="B481" s="10"/>
      <c r="C481" s="10"/>
      <c r="D481" s="10"/>
      <c r="E481" s="10"/>
    </row>
    <row r="482" spans="2:5" x14ac:dyDescent="0.2">
      <c r="B482" s="10"/>
      <c r="C482" s="10"/>
      <c r="D482" s="10"/>
      <c r="E482" s="10"/>
    </row>
    <row r="483" spans="2:5" x14ac:dyDescent="0.2">
      <c r="B483" s="10"/>
      <c r="C483" s="10"/>
      <c r="D483" s="10"/>
      <c r="E483" s="10"/>
    </row>
    <row r="484" spans="2:5" x14ac:dyDescent="0.2">
      <c r="B484" s="10"/>
      <c r="C484" s="10"/>
      <c r="D484" s="10"/>
      <c r="E484" s="10"/>
    </row>
    <row r="485" spans="2:5" x14ac:dyDescent="0.2">
      <c r="B485" s="10"/>
      <c r="C485" s="10"/>
      <c r="D485" s="10"/>
      <c r="E485" s="10"/>
    </row>
    <row r="486" spans="2:5" x14ac:dyDescent="0.2">
      <c r="B486" s="10"/>
      <c r="C486" s="10"/>
      <c r="D486" s="10"/>
      <c r="E486" s="10"/>
    </row>
    <row r="487" spans="2:5" x14ac:dyDescent="0.2">
      <c r="B487" s="10"/>
      <c r="C487" s="10"/>
      <c r="D487" s="10"/>
      <c r="E487" s="10"/>
    </row>
    <row r="488" spans="2:5" x14ac:dyDescent="0.2">
      <c r="B488" s="10"/>
      <c r="C488" s="10"/>
      <c r="D488" s="10"/>
      <c r="E488" s="10"/>
    </row>
    <row r="489" spans="2:5" x14ac:dyDescent="0.2">
      <c r="B489" s="10"/>
      <c r="C489" s="10"/>
      <c r="D489" s="10"/>
      <c r="E489" s="10"/>
    </row>
    <row r="490" spans="2:5" x14ac:dyDescent="0.2">
      <c r="B490" s="10"/>
      <c r="C490" s="10"/>
      <c r="D490" s="10"/>
      <c r="E490" s="10"/>
    </row>
    <row r="491" spans="2:5" x14ac:dyDescent="0.2">
      <c r="B491" s="10"/>
      <c r="C491" s="10"/>
      <c r="D491" s="10"/>
      <c r="E491" s="10"/>
    </row>
    <row r="492" spans="2:5" x14ac:dyDescent="0.2">
      <c r="B492" s="10"/>
      <c r="C492" s="10"/>
      <c r="D492" s="10"/>
      <c r="E492" s="10"/>
    </row>
    <row r="493" spans="2:5" x14ac:dyDescent="0.2">
      <c r="B493" s="10"/>
      <c r="C493" s="10"/>
      <c r="D493" s="10"/>
      <c r="E493" s="10"/>
    </row>
    <row r="494" spans="2:5" x14ac:dyDescent="0.2">
      <c r="B494" s="10"/>
      <c r="C494" s="10"/>
      <c r="D494" s="10"/>
      <c r="E494" s="10"/>
    </row>
    <row r="495" spans="2:5" x14ac:dyDescent="0.2">
      <c r="B495" s="10"/>
      <c r="C495" s="10"/>
      <c r="D495" s="10"/>
      <c r="E495" s="10"/>
    </row>
    <row r="496" spans="2:5" x14ac:dyDescent="0.2">
      <c r="B496" s="10"/>
      <c r="C496" s="10"/>
      <c r="D496" s="10"/>
      <c r="E496" s="10"/>
    </row>
    <row r="497" spans="2:5" x14ac:dyDescent="0.2">
      <c r="B497" s="10"/>
      <c r="C497" s="10"/>
      <c r="D497" s="10"/>
      <c r="E497" s="10"/>
    </row>
    <row r="498" spans="2:5" x14ac:dyDescent="0.2">
      <c r="B498" s="10"/>
      <c r="C498" s="10"/>
      <c r="D498" s="10"/>
      <c r="E498" s="10"/>
    </row>
    <row r="499" spans="2:5" x14ac:dyDescent="0.2">
      <c r="B499" s="10"/>
      <c r="C499" s="10"/>
      <c r="D499" s="10"/>
      <c r="E499" s="10"/>
    </row>
    <row r="500" spans="2:5" x14ac:dyDescent="0.2">
      <c r="B500" s="10"/>
      <c r="C500" s="10"/>
      <c r="D500" s="10"/>
      <c r="E500" s="10"/>
    </row>
    <row r="501" spans="2:5" x14ac:dyDescent="0.2">
      <c r="B501" s="10"/>
      <c r="C501" s="10"/>
      <c r="D501" s="10"/>
      <c r="E501" s="10"/>
    </row>
    <row r="502" spans="2:5" x14ac:dyDescent="0.2">
      <c r="B502" s="10"/>
      <c r="C502" s="10"/>
      <c r="D502" s="10"/>
      <c r="E502" s="10"/>
    </row>
    <row r="503" spans="2:5" x14ac:dyDescent="0.2">
      <c r="B503" s="10"/>
      <c r="C503" s="10"/>
      <c r="D503" s="10"/>
      <c r="E503" s="10"/>
    </row>
    <row r="504" spans="2:5" x14ac:dyDescent="0.2">
      <c r="B504" s="10"/>
      <c r="C504" s="10"/>
      <c r="D504" s="10"/>
      <c r="E504" s="10"/>
    </row>
    <row r="505" spans="2:5" x14ac:dyDescent="0.2">
      <c r="B505" s="10"/>
      <c r="C505" s="10"/>
      <c r="D505" s="10"/>
      <c r="E505" s="10"/>
    </row>
    <row r="506" spans="2:5" x14ac:dyDescent="0.2">
      <c r="B506" s="10"/>
      <c r="C506" s="10"/>
      <c r="D506" s="10"/>
      <c r="E506" s="10"/>
    </row>
    <row r="507" spans="2:5" x14ac:dyDescent="0.2">
      <c r="B507" s="10"/>
      <c r="C507" s="10"/>
      <c r="D507" s="10"/>
      <c r="E507" s="10"/>
    </row>
    <row r="508" spans="2:5" x14ac:dyDescent="0.2">
      <c r="B508" s="10"/>
      <c r="C508" s="10"/>
      <c r="D508" s="10"/>
      <c r="E508" s="10"/>
    </row>
    <row r="509" spans="2:5" x14ac:dyDescent="0.2">
      <c r="B509" s="10"/>
      <c r="C509" s="10"/>
      <c r="D509" s="10"/>
      <c r="E509" s="10"/>
    </row>
    <row r="510" spans="2:5" x14ac:dyDescent="0.2">
      <c r="B510" s="10"/>
      <c r="C510" s="10"/>
      <c r="D510" s="10"/>
      <c r="E510" s="10"/>
    </row>
    <row r="511" spans="2:5" x14ac:dyDescent="0.2">
      <c r="B511" s="10"/>
      <c r="C511" s="10"/>
      <c r="D511" s="10"/>
      <c r="E511" s="10"/>
    </row>
    <row r="512" spans="2:5" x14ac:dyDescent="0.2">
      <c r="B512" s="10"/>
      <c r="C512" s="10"/>
      <c r="D512" s="10"/>
      <c r="E512" s="10"/>
    </row>
    <row r="513" spans="2:5" x14ac:dyDescent="0.2">
      <c r="B513" s="10"/>
      <c r="C513" s="10"/>
      <c r="D513" s="10"/>
      <c r="E513" s="10"/>
    </row>
    <row r="514" spans="2:5" x14ac:dyDescent="0.2">
      <c r="B514" s="10"/>
      <c r="C514" s="10"/>
      <c r="D514" s="10"/>
      <c r="E514" s="10"/>
    </row>
    <row r="515" spans="2:5" x14ac:dyDescent="0.2">
      <c r="B515" s="10"/>
      <c r="C515" s="10"/>
      <c r="D515" s="10"/>
      <c r="E515" s="10"/>
    </row>
    <row r="516" spans="2:5" x14ac:dyDescent="0.2">
      <c r="B516" s="10"/>
      <c r="C516" s="10"/>
      <c r="D516" s="10"/>
      <c r="E516" s="10"/>
    </row>
    <row r="517" spans="2:5" x14ac:dyDescent="0.2">
      <c r="B517" s="10"/>
      <c r="C517" s="10"/>
      <c r="D517" s="10"/>
      <c r="E517" s="10"/>
    </row>
    <row r="518" spans="2:5" x14ac:dyDescent="0.2">
      <c r="B518" s="10"/>
      <c r="C518" s="10"/>
      <c r="D518" s="10"/>
      <c r="E518" s="10"/>
    </row>
    <row r="519" spans="2:5" x14ac:dyDescent="0.2">
      <c r="B519" s="10"/>
      <c r="C519" s="10"/>
      <c r="D519" s="10"/>
      <c r="E519" s="10"/>
    </row>
    <row r="520" spans="2:5" x14ac:dyDescent="0.2">
      <c r="B520" s="10"/>
      <c r="C520" s="10"/>
      <c r="D520" s="10"/>
      <c r="E520" s="10"/>
    </row>
    <row r="521" spans="2:5" x14ac:dyDescent="0.2">
      <c r="B521" s="10"/>
      <c r="C521" s="10"/>
      <c r="D521" s="10"/>
      <c r="E521" s="10"/>
    </row>
    <row r="522" spans="2:5" x14ac:dyDescent="0.2">
      <c r="B522" s="10"/>
      <c r="C522" s="10"/>
      <c r="D522" s="10"/>
      <c r="E522" s="10"/>
    </row>
    <row r="523" spans="2:5" x14ac:dyDescent="0.2">
      <c r="B523" s="10"/>
      <c r="C523" s="10"/>
      <c r="D523" s="10"/>
      <c r="E523" s="10"/>
    </row>
    <row r="524" spans="2:5" x14ac:dyDescent="0.2">
      <c r="B524" s="10"/>
      <c r="C524" s="10"/>
      <c r="D524" s="10"/>
      <c r="E524" s="10"/>
    </row>
    <row r="525" spans="2:5" x14ac:dyDescent="0.2">
      <c r="B525" s="10"/>
      <c r="C525" s="10"/>
      <c r="D525" s="10"/>
      <c r="E525" s="10"/>
    </row>
    <row r="526" spans="2:5" x14ac:dyDescent="0.2">
      <c r="B526" s="10"/>
      <c r="C526" s="10"/>
      <c r="D526" s="10"/>
      <c r="E526" s="10"/>
    </row>
    <row r="527" spans="2:5" x14ac:dyDescent="0.2">
      <c r="B527" s="10"/>
      <c r="C527" s="10"/>
      <c r="D527" s="10"/>
      <c r="E527" s="10"/>
    </row>
    <row r="528" spans="2:5" x14ac:dyDescent="0.2">
      <c r="B528" s="10"/>
      <c r="C528" s="10"/>
      <c r="D528" s="10"/>
      <c r="E528" s="10"/>
    </row>
    <row r="529" spans="2:5" x14ac:dyDescent="0.2">
      <c r="B529" s="10"/>
      <c r="C529" s="10"/>
      <c r="D529" s="10"/>
      <c r="E529" s="10"/>
    </row>
    <row r="530" spans="2:5" x14ac:dyDescent="0.2">
      <c r="B530" s="10"/>
      <c r="C530" s="10"/>
      <c r="D530" s="10"/>
      <c r="E530" s="10"/>
    </row>
    <row r="531" spans="2:5" x14ac:dyDescent="0.2">
      <c r="B531" s="10"/>
      <c r="C531" s="10"/>
      <c r="D531" s="10"/>
      <c r="E531" s="10"/>
    </row>
    <row r="532" spans="2:5" x14ac:dyDescent="0.2">
      <c r="B532" s="10"/>
      <c r="C532" s="10"/>
      <c r="D532" s="10"/>
      <c r="E532" s="10"/>
    </row>
    <row r="533" spans="2:5" x14ac:dyDescent="0.2">
      <c r="B533" s="10"/>
      <c r="C533" s="10"/>
      <c r="D533" s="10"/>
      <c r="E533" s="10"/>
    </row>
    <row r="534" spans="2:5" x14ac:dyDescent="0.2">
      <c r="B534" s="10"/>
      <c r="C534" s="10"/>
      <c r="D534" s="10"/>
      <c r="E534" s="10"/>
    </row>
    <row r="535" spans="2:5" x14ac:dyDescent="0.2">
      <c r="B535" s="10"/>
      <c r="C535" s="10"/>
      <c r="D535" s="10"/>
      <c r="E535" s="10"/>
    </row>
    <row r="536" spans="2:5" x14ac:dyDescent="0.2">
      <c r="B536" s="10"/>
      <c r="C536" s="10"/>
      <c r="D536" s="10"/>
      <c r="E536" s="10"/>
    </row>
    <row r="537" spans="2:5" x14ac:dyDescent="0.2">
      <c r="B537" s="10"/>
      <c r="C537" s="10"/>
      <c r="D537" s="10"/>
      <c r="E537" s="10"/>
    </row>
    <row r="538" spans="2:5" x14ac:dyDescent="0.2">
      <c r="B538" s="10"/>
      <c r="C538" s="10"/>
      <c r="D538" s="10"/>
      <c r="E538" s="10"/>
    </row>
    <row r="539" spans="2:5" x14ac:dyDescent="0.2">
      <c r="B539" s="10"/>
      <c r="C539" s="10"/>
      <c r="D539" s="10"/>
      <c r="E539" s="10"/>
    </row>
    <row r="540" spans="2:5" x14ac:dyDescent="0.2">
      <c r="B540" s="10"/>
      <c r="C540" s="10"/>
      <c r="D540" s="10"/>
      <c r="E540" s="10"/>
    </row>
    <row r="541" spans="2:5" x14ac:dyDescent="0.2">
      <c r="B541" s="10"/>
      <c r="C541" s="10"/>
      <c r="D541" s="10"/>
      <c r="E541" s="10"/>
    </row>
    <row r="542" spans="2:5" x14ac:dyDescent="0.2">
      <c r="B542" s="10"/>
      <c r="C542" s="10"/>
      <c r="D542" s="10"/>
      <c r="E542" s="10"/>
    </row>
    <row r="543" spans="2:5" x14ac:dyDescent="0.2">
      <c r="B543" s="10"/>
      <c r="C543" s="10"/>
      <c r="D543" s="10"/>
      <c r="E543" s="10"/>
    </row>
    <row r="544" spans="2:5" x14ac:dyDescent="0.2">
      <c r="B544" s="10"/>
      <c r="C544" s="10"/>
      <c r="D544" s="10"/>
      <c r="E544" s="10"/>
    </row>
    <row r="545" spans="2:5" x14ac:dyDescent="0.2">
      <c r="B545" s="10"/>
      <c r="C545" s="10"/>
      <c r="D545" s="10"/>
      <c r="E545" s="10"/>
    </row>
    <row r="546" spans="2:5" x14ac:dyDescent="0.2">
      <c r="B546" s="10"/>
      <c r="C546" s="10"/>
      <c r="D546" s="10"/>
      <c r="E546" s="10"/>
    </row>
    <row r="547" spans="2:5" x14ac:dyDescent="0.2">
      <c r="B547" s="10"/>
      <c r="C547" s="10"/>
      <c r="D547" s="10"/>
      <c r="E547" s="10"/>
    </row>
    <row r="548" spans="2:5" x14ac:dyDescent="0.2">
      <c r="B548" s="10"/>
      <c r="C548" s="10"/>
      <c r="D548" s="10"/>
      <c r="E548" s="10"/>
    </row>
    <row r="549" spans="2:5" x14ac:dyDescent="0.2">
      <c r="B549" s="10"/>
      <c r="C549" s="10"/>
      <c r="D549" s="10"/>
      <c r="E549" s="10"/>
    </row>
    <row r="550" spans="2:5" x14ac:dyDescent="0.2">
      <c r="B550" s="10"/>
      <c r="C550" s="10"/>
      <c r="D550" s="10"/>
      <c r="E550" s="10"/>
    </row>
    <row r="551" spans="2:5" x14ac:dyDescent="0.2">
      <c r="B551" s="10"/>
      <c r="C551" s="10"/>
      <c r="D551" s="10"/>
      <c r="E551" s="10"/>
    </row>
    <row r="552" spans="2:5" x14ac:dyDescent="0.2">
      <c r="B552" s="10"/>
      <c r="C552" s="10"/>
      <c r="D552" s="10"/>
      <c r="E552" s="10"/>
    </row>
    <row r="553" spans="2:5" x14ac:dyDescent="0.2">
      <c r="B553" s="10"/>
      <c r="C553" s="10"/>
      <c r="D553" s="10"/>
      <c r="E553" s="10"/>
    </row>
    <row r="554" spans="2:5" x14ac:dyDescent="0.2">
      <c r="B554" s="10"/>
      <c r="C554" s="10"/>
      <c r="D554" s="10"/>
      <c r="E554" s="10"/>
    </row>
    <row r="555" spans="2:5" x14ac:dyDescent="0.2">
      <c r="B555" s="10"/>
      <c r="C555" s="10"/>
      <c r="D555" s="10"/>
      <c r="E555" s="10"/>
    </row>
    <row r="556" spans="2:5" x14ac:dyDescent="0.2">
      <c r="B556" s="10"/>
      <c r="C556" s="10"/>
      <c r="D556" s="10"/>
      <c r="E556" s="10"/>
    </row>
    <row r="557" spans="2:5" x14ac:dyDescent="0.2">
      <c r="B557" s="10"/>
      <c r="C557" s="10"/>
      <c r="D557" s="10"/>
      <c r="E557" s="10"/>
    </row>
    <row r="558" spans="2:5" x14ac:dyDescent="0.2">
      <c r="B558" s="10"/>
      <c r="C558" s="10"/>
      <c r="D558" s="10"/>
      <c r="E558" s="10"/>
    </row>
    <row r="559" spans="2:5" x14ac:dyDescent="0.2">
      <c r="B559" s="10"/>
      <c r="C559" s="10"/>
      <c r="D559" s="10"/>
      <c r="E559" s="10"/>
    </row>
    <row r="560" spans="2:5" x14ac:dyDescent="0.2">
      <c r="B560" s="10"/>
      <c r="C560" s="10"/>
      <c r="D560" s="10"/>
      <c r="E560" s="10"/>
    </row>
    <row r="561" spans="2:5" x14ac:dyDescent="0.2">
      <c r="B561" s="10"/>
      <c r="C561" s="10"/>
      <c r="D561" s="10"/>
      <c r="E561" s="10"/>
    </row>
    <row r="562" spans="2:5" x14ac:dyDescent="0.2">
      <c r="B562" s="10"/>
      <c r="C562" s="10"/>
      <c r="D562" s="10"/>
      <c r="E562" s="10"/>
    </row>
    <row r="563" spans="2:5" x14ac:dyDescent="0.2">
      <c r="B563" s="10"/>
      <c r="C563" s="10"/>
      <c r="D563" s="10"/>
      <c r="E563" s="10"/>
    </row>
    <row r="564" spans="2:5" x14ac:dyDescent="0.2">
      <c r="B564" s="10"/>
      <c r="C564" s="10"/>
      <c r="D564" s="10"/>
      <c r="E564" s="10"/>
    </row>
    <row r="565" spans="2:5" x14ac:dyDescent="0.2">
      <c r="B565" s="10"/>
      <c r="C565" s="10"/>
      <c r="D565" s="10"/>
      <c r="E565" s="10"/>
    </row>
    <row r="566" spans="2:5" x14ac:dyDescent="0.2">
      <c r="B566" s="10"/>
      <c r="C566" s="10"/>
      <c r="D566" s="10"/>
      <c r="E566" s="10"/>
    </row>
    <row r="567" spans="2:5" x14ac:dyDescent="0.2">
      <c r="B567" s="10"/>
      <c r="C567" s="10"/>
      <c r="D567" s="10"/>
      <c r="E567" s="10"/>
    </row>
    <row r="568" spans="2:5" x14ac:dyDescent="0.2">
      <c r="B568" s="10"/>
      <c r="C568" s="10"/>
      <c r="D568" s="10"/>
      <c r="E568" s="10"/>
    </row>
    <row r="569" spans="2:5" x14ac:dyDescent="0.2">
      <c r="B569" s="10"/>
      <c r="C569" s="10"/>
      <c r="D569" s="10"/>
      <c r="E569" s="10"/>
    </row>
    <row r="570" spans="2:5" x14ac:dyDescent="0.2">
      <c r="B570" s="10"/>
      <c r="C570" s="10"/>
      <c r="D570" s="10"/>
      <c r="E570" s="10"/>
    </row>
    <row r="571" spans="2:5" x14ac:dyDescent="0.2">
      <c r="B571" s="10"/>
      <c r="C571" s="10"/>
      <c r="D571" s="10"/>
      <c r="E571" s="10"/>
    </row>
    <row r="572" spans="2:5" x14ac:dyDescent="0.2">
      <c r="B572" s="10"/>
      <c r="C572" s="10"/>
      <c r="D572" s="10"/>
      <c r="E572" s="10"/>
    </row>
    <row r="573" spans="2:5" x14ac:dyDescent="0.2">
      <c r="B573" s="10"/>
      <c r="C573" s="10"/>
      <c r="D573" s="10"/>
      <c r="E573" s="10"/>
    </row>
    <row r="574" spans="2:5" x14ac:dyDescent="0.2">
      <c r="B574" s="10"/>
      <c r="C574" s="10"/>
      <c r="D574" s="10"/>
      <c r="E574" s="10"/>
    </row>
    <row r="575" spans="2:5" x14ac:dyDescent="0.2">
      <c r="B575" s="10"/>
      <c r="C575" s="10"/>
      <c r="D575" s="10"/>
      <c r="E575" s="10"/>
    </row>
    <row r="576" spans="2:5" x14ac:dyDescent="0.2">
      <c r="B576" s="10"/>
      <c r="C576" s="10"/>
      <c r="D576" s="10"/>
      <c r="E576" s="10"/>
    </row>
    <row r="577" spans="2:5" x14ac:dyDescent="0.2">
      <c r="B577" s="10"/>
      <c r="C577" s="10"/>
      <c r="D577" s="10"/>
      <c r="E577" s="10"/>
    </row>
    <row r="578" spans="2:5" x14ac:dyDescent="0.2">
      <c r="B578" s="10"/>
      <c r="C578" s="10"/>
      <c r="D578" s="10"/>
      <c r="E578" s="10"/>
    </row>
    <row r="579" spans="2:5" x14ac:dyDescent="0.2">
      <c r="B579" s="10"/>
      <c r="C579" s="10"/>
      <c r="D579" s="10"/>
      <c r="E579" s="10"/>
    </row>
    <row r="580" spans="2:5" x14ac:dyDescent="0.2">
      <c r="B580" s="10"/>
      <c r="C580" s="10"/>
      <c r="D580" s="10"/>
      <c r="E580" s="10"/>
    </row>
    <row r="581" spans="2:5" x14ac:dyDescent="0.2">
      <c r="B581" s="10"/>
      <c r="C581" s="10"/>
      <c r="D581" s="10"/>
      <c r="E581" s="10"/>
    </row>
    <row r="582" spans="2:5" x14ac:dyDescent="0.2">
      <c r="B582" s="10"/>
      <c r="C582" s="10"/>
      <c r="D582" s="10"/>
      <c r="E582" s="10"/>
    </row>
    <row r="583" spans="2:5" x14ac:dyDescent="0.2">
      <c r="B583" s="10"/>
      <c r="C583" s="10"/>
      <c r="D583" s="10"/>
      <c r="E583" s="10"/>
    </row>
    <row r="584" spans="2:5" x14ac:dyDescent="0.2">
      <c r="B584" s="10"/>
      <c r="C584" s="10"/>
      <c r="D584" s="10"/>
      <c r="E584" s="10"/>
    </row>
    <row r="585" spans="2:5" x14ac:dyDescent="0.2">
      <c r="B585" s="10"/>
      <c r="C585" s="10"/>
      <c r="D585" s="10"/>
      <c r="E585" s="10"/>
    </row>
    <row r="586" spans="2:5" x14ac:dyDescent="0.2">
      <c r="B586" s="10"/>
      <c r="C586" s="10"/>
      <c r="D586" s="10"/>
      <c r="E586" s="10"/>
    </row>
    <row r="587" spans="2:5" x14ac:dyDescent="0.2">
      <c r="B587" s="10"/>
      <c r="C587" s="10"/>
      <c r="D587" s="10"/>
      <c r="E587" s="10"/>
    </row>
    <row r="588" spans="2:5" x14ac:dyDescent="0.2">
      <c r="B588" s="10"/>
      <c r="C588" s="10"/>
      <c r="D588" s="10"/>
      <c r="E588" s="10"/>
    </row>
    <row r="589" spans="2:5" x14ac:dyDescent="0.2">
      <c r="B589" s="10"/>
      <c r="C589" s="10"/>
      <c r="D589" s="10"/>
      <c r="E589" s="10"/>
    </row>
    <row r="590" spans="2:5" x14ac:dyDescent="0.2">
      <c r="B590" s="10"/>
      <c r="C590" s="10"/>
      <c r="D590" s="10"/>
      <c r="E590" s="10"/>
    </row>
    <row r="591" spans="2:5" x14ac:dyDescent="0.2">
      <c r="B591" s="10"/>
      <c r="C591" s="10"/>
      <c r="D591" s="10"/>
      <c r="E591" s="10"/>
    </row>
    <row r="592" spans="2:5" x14ac:dyDescent="0.2">
      <c r="B592" s="10"/>
      <c r="C592" s="10"/>
      <c r="D592" s="10"/>
      <c r="E592" s="10"/>
    </row>
    <row r="593" spans="2:5" x14ac:dyDescent="0.2">
      <c r="B593" s="10"/>
      <c r="C593" s="10"/>
      <c r="D593" s="10"/>
      <c r="E593" s="10"/>
    </row>
    <row r="594" spans="2:5" x14ac:dyDescent="0.2">
      <c r="B594" s="10"/>
      <c r="C594" s="10"/>
      <c r="D594" s="10"/>
      <c r="E594" s="10"/>
    </row>
    <row r="595" spans="2:5" x14ac:dyDescent="0.2">
      <c r="B595" s="10"/>
      <c r="C595" s="10"/>
      <c r="D595" s="10"/>
      <c r="E595" s="10"/>
    </row>
    <row r="596" spans="2:5" x14ac:dyDescent="0.2">
      <c r="B596" s="10"/>
      <c r="C596" s="10"/>
      <c r="D596" s="10"/>
      <c r="E596" s="10"/>
    </row>
    <row r="597" spans="2:5" x14ac:dyDescent="0.2">
      <c r="B597" s="10"/>
      <c r="C597" s="10"/>
      <c r="D597" s="10"/>
      <c r="E597" s="10"/>
    </row>
    <row r="598" spans="2:5" x14ac:dyDescent="0.2">
      <c r="B598" s="10"/>
      <c r="C598" s="10"/>
      <c r="D598" s="10"/>
      <c r="E598" s="10"/>
    </row>
    <row r="599" spans="2:5" x14ac:dyDescent="0.2">
      <c r="B599" s="10"/>
      <c r="C599" s="10"/>
      <c r="D599" s="10"/>
      <c r="E599" s="10"/>
    </row>
    <row r="600" spans="2:5" x14ac:dyDescent="0.2">
      <c r="B600" s="10"/>
      <c r="C600" s="10"/>
      <c r="D600" s="10"/>
      <c r="E600" s="10"/>
    </row>
    <row r="601" spans="2:5" x14ac:dyDescent="0.2">
      <c r="B601" s="10"/>
      <c r="C601" s="10"/>
      <c r="D601" s="10"/>
      <c r="E601" s="10"/>
    </row>
    <row r="602" spans="2:5" x14ac:dyDescent="0.2">
      <c r="B602" s="10"/>
      <c r="C602" s="10"/>
      <c r="D602" s="10"/>
      <c r="E602" s="10"/>
    </row>
    <row r="603" spans="2:5" x14ac:dyDescent="0.2">
      <c r="B603" s="10"/>
      <c r="C603" s="10"/>
      <c r="D603" s="10"/>
      <c r="E603" s="10"/>
    </row>
    <row r="604" spans="2:5" x14ac:dyDescent="0.2">
      <c r="B604" s="10"/>
      <c r="C604" s="10"/>
      <c r="D604" s="10"/>
      <c r="E604" s="10"/>
    </row>
    <row r="605" spans="2:5" x14ac:dyDescent="0.2">
      <c r="B605" s="10"/>
      <c r="C605" s="10"/>
      <c r="D605" s="10"/>
      <c r="E605" s="10"/>
    </row>
    <row r="606" spans="2:5" x14ac:dyDescent="0.2">
      <c r="B606" s="10"/>
      <c r="C606" s="10"/>
      <c r="D606" s="10"/>
      <c r="E606" s="10"/>
    </row>
    <row r="607" spans="2:5" x14ac:dyDescent="0.2">
      <c r="B607" s="10"/>
      <c r="C607" s="10"/>
      <c r="D607" s="10"/>
      <c r="E607" s="10"/>
    </row>
    <row r="608" spans="2:5" x14ac:dyDescent="0.2">
      <c r="B608" s="10"/>
      <c r="C608" s="10"/>
      <c r="D608" s="10"/>
      <c r="E608" s="10"/>
    </row>
    <row r="609" spans="2:5" x14ac:dyDescent="0.2">
      <c r="B609" s="10"/>
      <c r="C609" s="10"/>
      <c r="D609" s="10"/>
      <c r="E609" s="10"/>
    </row>
    <row r="610" spans="2:5" x14ac:dyDescent="0.2">
      <c r="B610" s="10"/>
      <c r="C610" s="10"/>
      <c r="D610" s="10"/>
      <c r="E610" s="10"/>
    </row>
    <row r="611" spans="2:5" x14ac:dyDescent="0.2">
      <c r="B611" s="10"/>
      <c r="C611" s="10"/>
      <c r="D611" s="10"/>
      <c r="E611" s="10"/>
    </row>
    <row r="612" spans="2:5" x14ac:dyDescent="0.2">
      <c r="B612" s="10"/>
      <c r="C612" s="10"/>
      <c r="D612" s="10"/>
      <c r="E612" s="10"/>
    </row>
    <row r="613" spans="2:5" x14ac:dyDescent="0.2">
      <c r="B613" s="10"/>
      <c r="C613" s="10"/>
      <c r="D613" s="10"/>
      <c r="E613" s="10"/>
    </row>
    <row r="614" spans="2:5" x14ac:dyDescent="0.2">
      <c r="B614" s="10"/>
      <c r="C614" s="10"/>
      <c r="D614" s="10"/>
      <c r="E614" s="10"/>
    </row>
    <row r="615" spans="2:5" x14ac:dyDescent="0.2">
      <c r="B615" s="10"/>
      <c r="C615" s="10"/>
      <c r="D615" s="10"/>
      <c r="E615" s="10"/>
    </row>
    <row r="616" spans="2:5" x14ac:dyDescent="0.2">
      <c r="B616" s="10"/>
      <c r="C616" s="10"/>
      <c r="D616" s="10"/>
      <c r="E616" s="10"/>
    </row>
    <row r="617" spans="2:5" x14ac:dyDescent="0.2">
      <c r="B617" s="10"/>
      <c r="C617" s="10"/>
      <c r="D617" s="10"/>
      <c r="E617" s="10"/>
    </row>
    <row r="618" spans="2:5" x14ac:dyDescent="0.2">
      <c r="B618" s="10"/>
      <c r="C618" s="10"/>
      <c r="D618" s="10"/>
      <c r="E618" s="10"/>
    </row>
    <row r="619" spans="2:5" x14ac:dyDescent="0.2">
      <c r="B619" s="10"/>
      <c r="C619" s="10"/>
      <c r="D619" s="10"/>
      <c r="E619" s="10"/>
    </row>
    <row r="620" spans="2:5" x14ac:dyDescent="0.2">
      <c r="B620" s="10"/>
      <c r="C620" s="10"/>
      <c r="D620" s="10"/>
      <c r="E620" s="10"/>
    </row>
    <row r="621" spans="2:5" x14ac:dyDescent="0.2">
      <c r="B621" s="10"/>
      <c r="C621" s="10"/>
      <c r="D621" s="10"/>
      <c r="E621" s="10"/>
    </row>
    <row r="622" spans="2:5" x14ac:dyDescent="0.2">
      <c r="B622" s="10"/>
      <c r="C622" s="10"/>
      <c r="D622" s="10"/>
      <c r="E622" s="10"/>
    </row>
    <row r="623" spans="2:5" x14ac:dyDescent="0.2">
      <c r="B623" s="10"/>
      <c r="C623" s="10"/>
      <c r="D623" s="10"/>
      <c r="E623" s="10"/>
    </row>
    <row r="624" spans="2:5" x14ac:dyDescent="0.2">
      <c r="B624" s="10"/>
      <c r="C624" s="10"/>
      <c r="D624" s="10"/>
      <c r="E624" s="10"/>
    </row>
    <row r="625" spans="2:5" x14ac:dyDescent="0.2">
      <c r="B625" s="10"/>
      <c r="C625" s="10"/>
      <c r="D625" s="10"/>
      <c r="E625" s="10"/>
    </row>
    <row r="626" spans="2:5" x14ac:dyDescent="0.2">
      <c r="B626" s="10"/>
      <c r="C626" s="10"/>
      <c r="D626" s="10"/>
      <c r="E626" s="10"/>
    </row>
    <row r="627" spans="2:5" x14ac:dyDescent="0.2">
      <c r="B627" s="10"/>
      <c r="C627" s="10"/>
      <c r="D627" s="10"/>
      <c r="E627" s="10"/>
    </row>
    <row r="628" spans="2:5" x14ac:dyDescent="0.2">
      <c r="B628" s="10"/>
      <c r="C628" s="10"/>
      <c r="D628" s="10"/>
      <c r="E628" s="10"/>
    </row>
    <row r="629" spans="2:5" x14ac:dyDescent="0.2">
      <c r="B629" s="10"/>
      <c r="C629" s="10"/>
      <c r="D629" s="10"/>
      <c r="E629" s="10"/>
    </row>
    <row r="630" spans="2:5" x14ac:dyDescent="0.2">
      <c r="B630" s="10"/>
      <c r="C630" s="10"/>
      <c r="D630" s="10"/>
      <c r="E630" s="10"/>
    </row>
    <row r="631" spans="2:5" x14ac:dyDescent="0.2">
      <c r="B631" s="10"/>
      <c r="C631" s="10"/>
      <c r="D631" s="10"/>
      <c r="E631" s="10"/>
    </row>
    <row r="632" spans="2:5" x14ac:dyDescent="0.2">
      <c r="B632" s="10"/>
      <c r="C632" s="10"/>
      <c r="D632" s="10"/>
      <c r="E632" s="10"/>
    </row>
    <row r="633" spans="2:5" x14ac:dyDescent="0.2">
      <c r="B633" s="10"/>
      <c r="C633" s="10"/>
      <c r="D633" s="10"/>
      <c r="E633" s="10"/>
    </row>
    <row r="634" spans="2:5" x14ac:dyDescent="0.2">
      <c r="B634" s="10"/>
      <c r="C634" s="10"/>
      <c r="D634" s="10"/>
      <c r="E634" s="10"/>
    </row>
    <row r="635" spans="2:5" x14ac:dyDescent="0.2">
      <c r="B635" s="10"/>
      <c r="C635" s="10"/>
      <c r="D635" s="10"/>
      <c r="E635" s="10"/>
    </row>
    <row r="636" spans="2:5" x14ac:dyDescent="0.2">
      <c r="B636" s="10"/>
      <c r="C636" s="10"/>
      <c r="D636" s="10"/>
      <c r="E636" s="10"/>
    </row>
    <row r="637" spans="2:5" x14ac:dyDescent="0.2">
      <c r="B637" s="10"/>
      <c r="C637" s="10"/>
      <c r="D637" s="10"/>
      <c r="E637" s="10"/>
    </row>
    <row r="638" spans="2:5" x14ac:dyDescent="0.2">
      <c r="B638" s="10"/>
      <c r="C638" s="10"/>
      <c r="D638" s="10"/>
      <c r="E638" s="10"/>
    </row>
    <row r="639" spans="2:5" x14ac:dyDescent="0.2">
      <c r="B639" s="10"/>
      <c r="C639" s="10"/>
      <c r="D639" s="10"/>
      <c r="E639" s="10"/>
    </row>
    <row r="640" spans="2:5" x14ac:dyDescent="0.2">
      <c r="B640" s="10"/>
      <c r="C640" s="10"/>
      <c r="D640" s="10"/>
      <c r="E640" s="10"/>
    </row>
    <row r="641" spans="2:5" x14ac:dyDescent="0.2">
      <c r="B641" s="10"/>
      <c r="C641" s="10"/>
      <c r="D641" s="10"/>
      <c r="E641" s="10"/>
    </row>
    <row r="642" spans="2:5" x14ac:dyDescent="0.2">
      <c r="B642" s="10"/>
      <c r="C642" s="10"/>
      <c r="D642" s="10"/>
      <c r="E642" s="10"/>
    </row>
    <row r="643" spans="2:5" x14ac:dyDescent="0.2">
      <c r="B643" s="10"/>
      <c r="C643" s="10"/>
      <c r="D643" s="10"/>
      <c r="E643" s="10"/>
    </row>
    <row r="644" spans="2:5" x14ac:dyDescent="0.2">
      <c r="B644" s="10"/>
      <c r="C644" s="10"/>
      <c r="D644" s="10"/>
      <c r="E644" s="10"/>
    </row>
    <row r="645" spans="2:5" x14ac:dyDescent="0.2">
      <c r="B645" s="10"/>
      <c r="C645" s="10"/>
      <c r="D645" s="10"/>
      <c r="E645" s="10"/>
    </row>
    <row r="646" spans="2:5" x14ac:dyDescent="0.2">
      <c r="B646" s="10"/>
      <c r="C646" s="10"/>
      <c r="D646" s="10"/>
      <c r="E646" s="10"/>
    </row>
    <row r="647" spans="2:5" x14ac:dyDescent="0.2">
      <c r="B647" s="10"/>
      <c r="C647" s="10"/>
      <c r="D647" s="10"/>
      <c r="E647" s="10"/>
    </row>
    <row r="648" spans="2:5" x14ac:dyDescent="0.2">
      <c r="B648" s="10"/>
      <c r="C648" s="10"/>
      <c r="D648" s="10"/>
      <c r="E648" s="10"/>
    </row>
    <row r="649" spans="2:5" x14ac:dyDescent="0.2">
      <c r="B649" s="10"/>
      <c r="C649" s="10"/>
      <c r="D649" s="10"/>
      <c r="E649" s="10"/>
    </row>
    <row r="650" spans="2:5" x14ac:dyDescent="0.2">
      <c r="B650" s="10"/>
      <c r="C650" s="10"/>
      <c r="D650" s="10"/>
      <c r="E650" s="10"/>
    </row>
    <row r="651" spans="2:5" x14ac:dyDescent="0.2">
      <c r="B651" s="10"/>
      <c r="C651" s="10"/>
      <c r="D651" s="10"/>
      <c r="E651" s="10"/>
    </row>
    <row r="652" spans="2:5" x14ac:dyDescent="0.2">
      <c r="B652" s="10"/>
      <c r="C652" s="10"/>
      <c r="D652" s="10"/>
      <c r="E652" s="10"/>
    </row>
    <row r="653" spans="2:5" x14ac:dyDescent="0.2">
      <c r="B653" s="10"/>
      <c r="C653" s="10"/>
      <c r="D653" s="10"/>
      <c r="E653" s="10"/>
    </row>
    <row r="654" spans="2:5" x14ac:dyDescent="0.2">
      <c r="B654" s="10"/>
      <c r="C654" s="10"/>
      <c r="D654" s="10"/>
      <c r="E654" s="10"/>
    </row>
    <row r="655" spans="2:5" x14ac:dyDescent="0.2">
      <c r="B655" s="10"/>
      <c r="C655" s="10"/>
      <c r="D655" s="10"/>
      <c r="E655" s="10"/>
    </row>
    <row r="656" spans="2:5" x14ac:dyDescent="0.2">
      <c r="B656" s="10"/>
      <c r="C656" s="10"/>
      <c r="D656" s="10"/>
      <c r="E656" s="10"/>
    </row>
    <row r="657" spans="2:5" x14ac:dyDescent="0.2">
      <c r="B657" s="10"/>
      <c r="C657" s="10"/>
      <c r="D657" s="10"/>
      <c r="E657" s="10"/>
    </row>
    <row r="658" spans="2:5" x14ac:dyDescent="0.2">
      <c r="B658" s="10"/>
      <c r="C658" s="10"/>
      <c r="D658" s="10"/>
      <c r="E658" s="10"/>
    </row>
    <row r="659" spans="2:5" x14ac:dyDescent="0.2">
      <c r="B659" s="10"/>
      <c r="C659" s="10"/>
      <c r="D659" s="10"/>
      <c r="E659" s="10"/>
    </row>
    <row r="660" spans="2:5" x14ac:dyDescent="0.2">
      <c r="B660" s="10"/>
      <c r="C660" s="10"/>
      <c r="D660" s="10"/>
      <c r="E660" s="10"/>
    </row>
    <row r="661" spans="2:5" x14ac:dyDescent="0.2">
      <c r="B661" s="10"/>
      <c r="C661" s="10"/>
      <c r="D661" s="10"/>
      <c r="E661" s="10"/>
    </row>
    <row r="662" spans="2:5" x14ac:dyDescent="0.2">
      <c r="B662" s="10"/>
      <c r="C662" s="10"/>
      <c r="D662" s="10"/>
      <c r="E662" s="10"/>
    </row>
    <row r="663" spans="2:5" x14ac:dyDescent="0.2">
      <c r="B663" s="10"/>
      <c r="C663" s="10"/>
      <c r="D663" s="10"/>
      <c r="E663" s="10"/>
    </row>
    <row r="664" spans="2:5" x14ac:dyDescent="0.2">
      <c r="B664" s="10"/>
      <c r="C664" s="10"/>
      <c r="D664" s="10"/>
      <c r="E664" s="10"/>
    </row>
    <row r="665" spans="2:5" x14ac:dyDescent="0.2">
      <c r="B665" s="10"/>
      <c r="C665" s="10"/>
      <c r="D665" s="10"/>
      <c r="E665" s="10"/>
    </row>
    <row r="666" spans="2:5" x14ac:dyDescent="0.2">
      <c r="B666" s="10"/>
      <c r="C666" s="10"/>
      <c r="D666" s="10"/>
      <c r="E666" s="10"/>
    </row>
    <row r="667" spans="2:5" x14ac:dyDescent="0.2">
      <c r="B667" s="10"/>
      <c r="C667" s="10"/>
      <c r="D667" s="10"/>
      <c r="E667" s="10"/>
    </row>
    <row r="668" spans="2:5" x14ac:dyDescent="0.2">
      <c r="B668" s="10"/>
      <c r="C668" s="10"/>
      <c r="D668" s="10"/>
      <c r="E668" s="10"/>
    </row>
    <row r="669" spans="2:5" x14ac:dyDescent="0.2">
      <c r="B669" s="10"/>
      <c r="C669" s="10"/>
      <c r="D669" s="10"/>
      <c r="E669" s="10"/>
    </row>
    <row r="670" spans="2:5" x14ac:dyDescent="0.2">
      <c r="B670" s="10"/>
      <c r="C670" s="10"/>
      <c r="D670" s="10"/>
      <c r="E670" s="10"/>
    </row>
    <row r="671" spans="2:5" x14ac:dyDescent="0.2">
      <c r="B671" s="10"/>
      <c r="C671" s="10"/>
      <c r="D671" s="10"/>
      <c r="E671" s="10"/>
    </row>
    <row r="672" spans="2:5" x14ac:dyDescent="0.2">
      <c r="B672" s="10"/>
      <c r="C672" s="10"/>
      <c r="D672" s="10"/>
      <c r="E672" s="10"/>
    </row>
    <row r="673" spans="2:5" x14ac:dyDescent="0.2">
      <c r="B673" s="10"/>
      <c r="C673" s="10"/>
      <c r="D673" s="10"/>
      <c r="E673" s="10"/>
    </row>
    <row r="674" spans="2:5" x14ac:dyDescent="0.2">
      <c r="B674" s="10"/>
      <c r="C674" s="10"/>
      <c r="D674" s="10"/>
      <c r="E674" s="10"/>
    </row>
    <row r="675" spans="2:5" x14ac:dyDescent="0.2">
      <c r="B675" s="10"/>
      <c r="C675" s="10"/>
      <c r="D675" s="10"/>
      <c r="E675" s="10"/>
    </row>
    <row r="676" spans="2:5" x14ac:dyDescent="0.2">
      <c r="B676" s="10"/>
      <c r="C676" s="10"/>
      <c r="D676" s="10"/>
      <c r="E676" s="10"/>
    </row>
    <row r="677" spans="2:5" x14ac:dyDescent="0.2">
      <c r="B677" s="10"/>
      <c r="C677" s="10"/>
      <c r="D677" s="10"/>
      <c r="E677" s="10"/>
    </row>
    <row r="678" spans="2:5" x14ac:dyDescent="0.2">
      <c r="B678" s="10"/>
      <c r="C678" s="10"/>
      <c r="D678" s="10"/>
      <c r="E678" s="10"/>
    </row>
    <row r="679" spans="2:5" x14ac:dyDescent="0.2">
      <c r="B679" s="10"/>
      <c r="C679" s="10"/>
      <c r="D679" s="10"/>
      <c r="E679" s="10"/>
    </row>
    <row r="680" spans="2:5" x14ac:dyDescent="0.2">
      <c r="B680" s="10"/>
      <c r="C680" s="10"/>
      <c r="D680" s="10"/>
      <c r="E680" s="10"/>
    </row>
    <row r="681" spans="2:5" x14ac:dyDescent="0.2">
      <c r="B681" s="10"/>
      <c r="C681" s="10"/>
      <c r="D681" s="10"/>
      <c r="E681" s="10"/>
    </row>
    <row r="682" spans="2:5" x14ac:dyDescent="0.2">
      <c r="B682" s="10"/>
      <c r="C682" s="10"/>
      <c r="D682" s="10"/>
      <c r="E682" s="10"/>
    </row>
    <row r="683" spans="2:5" x14ac:dyDescent="0.2">
      <c r="B683" s="10"/>
      <c r="C683" s="10"/>
      <c r="D683" s="10"/>
      <c r="E683" s="10"/>
    </row>
    <row r="684" spans="2:5" x14ac:dyDescent="0.2">
      <c r="B684" s="10"/>
      <c r="C684" s="10"/>
      <c r="D684" s="10"/>
      <c r="E684" s="10"/>
    </row>
    <row r="685" spans="2:5" x14ac:dyDescent="0.2">
      <c r="B685" s="10"/>
      <c r="C685" s="10"/>
      <c r="D685" s="10"/>
      <c r="E685" s="10"/>
    </row>
    <row r="686" spans="2:5" x14ac:dyDescent="0.2">
      <c r="B686" s="10"/>
      <c r="C686" s="10"/>
      <c r="D686" s="10"/>
      <c r="E686" s="10"/>
    </row>
    <row r="687" spans="2:5" x14ac:dyDescent="0.2">
      <c r="B687" s="10"/>
      <c r="C687" s="10"/>
      <c r="D687" s="10"/>
      <c r="E687" s="10"/>
    </row>
    <row r="688" spans="2:5" x14ac:dyDescent="0.2">
      <c r="B688" s="10"/>
      <c r="C688" s="10"/>
      <c r="D688" s="10"/>
      <c r="E688" s="10"/>
    </row>
    <row r="689" spans="2:5" x14ac:dyDescent="0.2">
      <c r="B689" s="10"/>
      <c r="C689" s="10"/>
      <c r="D689" s="10"/>
      <c r="E689" s="10"/>
    </row>
    <row r="690" spans="2:5" x14ac:dyDescent="0.2">
      <c r="B690" s="10"/>
      <c r="C690" s="10"/>
      <c r="D690" s="10"/>
      <c r="E690" s="10"/>
    </row>
    <row r="691" spans="2:5" x14ac:dyDescent="0.2">
      <c r="B691" s="10"/>
      <c r="C691" s="10"/>
      <c r="D691" s="10"/>
      <c r="E691" s="10"/>
    </row>
    <row r="692" spans="2:5" x14ac:dyDescent="0.2">
      <c r="B692" s="10"/>
      <c r="C692" s="10"/>
      <c r="D692" s="10"/>
      <c r="E692" s="10"/>
    </row>
    <row r="693" spans="2:5" x14ac:dyDescent="0.2">
      <c r="B693" s="10"/>
      <c r="C693" s="10"/>
      <c r="D693" s="10"/>
      <c r="E693" s="10"/>
    </row>
    <row r="694" spans="2:5" x14ac:dyDescent="0.2">
      <c r="B694" s="10"/>
      <c r="C694" s="10"/>
      <c r="D694" s="10"/>
      <c r="E694" s="10"/>
    </row>
    <row r="695" spans="2:5" x14ac:dyDescent="0.2">
      <c r="B695" s="10"/>
      <c r="C695" s="10"/>
      <c r="D695" s="10"/>
      <c r="E695" s="10"/>
    </row>
    <row r="696" spans="2:5" x14ac:dyDescent="0.2">
      <c r="B696" s="10"/>
      <c r="C696" s="10"/>
      <c r="D696" s="10"/>
      <c r="E696" s="10"/>
    </row>
    <row r="697" spans="2:5" x14ac:dyDescent="0.2">
      <c r="B697" s="10"/>
      <c r="C697" s="10"/>
      <c r="D697" s="10"/>
      <c r="E697" s="10"/>
    </row>
    <row r="698" spans="2:5" x14ac:dyDescent="0.2">
      <c r="B698" s="10"/>
      <c r="C698" s="10"/>
      <c r="D698" s="10"/>
      <c r="E698" s="10"/>
    </row>
    <row r="699" spans="2:5" x14ac:dyDescent="0.2">
      <c r="B699" s="10"/>
      <c r="C699" s="10"/>
      <c r="D699" s="10"/>
      <c r="E699" s="10"/>
    </row>
    <row r="700" spans="2:5" x14ac:dyDescent="0.2">
      <c r="B700" s="10"/>
      <c r="C700" s="10"/>
      <c r="D700" s="10"/>
      <c r="E700" s="10"/>
    </row>
    <row r="701" spans="2:5" x14ac:dyDescent="0.2">
      <c r="B701" s="10"/>
      <c r="C701" s="10"/>
      <c r="D701" s="10"/>
      <c r="E701" s="10"/>
    </row>
    <row r="702" spans="2:5" x14ac:dyDescent="0.2">
      <c r="B702" s="10"/>
      <c r="C702" s="10"/>
      <c r="D702" s="10"/>
      <c r="E702" s="10"/>
    </row>
    <row r="703" spans="2:5" x14ac:dyDescent="0.2">
      <c r="B703" s="10"/>
      <c r="C703" s="10"/>
      <c r="D703" s="10"/>
      <c r="E703" s="10"/>
    </row>
    <row r="704" spans="2:5" x14ac:dyDescent="0.2">
      <c r="B704" s="10"/>
      <c r="C704" s="10"/>
      <c r="D704" s="10"/>
      <c r="E704" s="10"/>
    </row>
    <row r="705" spans="2:5" x14ac:dyDescent="0.2">
      <c r="B705" s="10"/>
      <c r="C705" s="10"/>
      <c r="D705" s="10"/>
      <c r="E705" s="10"/>
    </row>
    <row r="706" spans="2:5" x14ac:dyDescent="0.2">
      <c r="B706" s="10"/>
      <c r="C706" s="10"/>
      <c r="D706" s="10"/>
      <c r="E706" s="10"/>
    </row>
    <row r="707" spans="2:5" x14ac:dyDescent="0.2">
      <c r="B707" s="10"/>
      <c r="C707" s="10"/>
      <c r="D707" s="10"/>
      <c r="E707" s="10"/>
    </row>
    <row r="708" spans="2:5" x14ac:dyDescent="0.2">
      <c r="B708" s="10"/>
      <c r="C708" s="10"/>
      <c r="D708" s="10"/>
      <c r="E708" s="10"/>
    </row>
    <row r="709" spans="2:5" x14ac:dyDescent="0.2">
      <c r="B709" s="10"/>
      <c r="C709" s="10"/>
      <c r="D709" s="10"/>
      <c r="E709" s="10"/>
    </row>
    <row r="710" spans="2:5" x14ac:dyDescent="0.2">
      <c r="B710" s="10"/>
      <c r="C710" s="10"/>
      <c r="D710" s="10"/>
      <c r="E710" s="10"/>
    </row>
    <row r="711" spans="2:5" x14ac:dyDescent="0.2">
      <c r="B711" s="10"/>
      <c r="C711" s="10"/>
      <c r="D711" s="10"/>
      <c r="E711" s="10"/>
    </row>
    <row r="712" spans="2:5" x14ac:dyDescent="0.2">
      <c r="B712" s="10"/>
      <c r="C712" s="10"/>
      <c r="D712" s="10"/>
      <c r="E712" s="10"/>
    </row>
    <row r="713" spans="2:5" x14ac:dyDescent="0.2">
      <c r="B713" s="10"/>
      <c r="C713" s="10"/>
      <c r="D713" s="10"/>
      <c r="E713" s="10"/>
    </row>
    <row r="714" spans="2:5" x14ac:dyDescent="0.2">
      <c r="B714" s="10"/>
      <c r="C714" s="10"/>
      <c r="D714" s="10"/>
      <c r="E714" s="10"/>
    </row>
    <row r="715" spans="2:5" x14ac:dyDescent="0.2">
      <c r="B715" s="10"/>
      <c r="C715" s="10"/>
      <c r="D715" s="10"/>
      <c r="E715" s="10"/>
    </row>
    <row r="716" spans="2:5" x14ac:dyDescent="0.2">
      <c r="B716" s="10"/>
      <c r="C716" s="10"/>
      <c r="D716" s="10"/>
      <c r="E716" s="10"/>
    </row>
    <row r="717" spans="2:5" x14ac:dyDescent="0.2">
      <c r="B717" s="10"/>
      <c r="C717" s="10"/>
      <c r="D717" s="10"/>
      <c r="E717" s="10"/>
    </row>
    <row r="718" spans="2:5" x14ac:dyDescent="0.2">
      <c r="B718" s="10"/>
      <c r="C718" s="10"/>
      <c r="D718" s="10"/>
      <c r="E718" s="10"/>
    </row>
    <row r="719" spans="2:5" x14ac:dyDescent="0.2">
      <c r="B719" s="10"/>
      <c r="C719" s="10"/>
      <c r="D719" s="10"/>
      <c r="E719" s="10"/>
    </row>
    <row r="720" spans="2:5" x14ac:dyDescent="0.2">
      <c r="B720" s="10"/>
      <c r="C720" s="10"/>
      <c r="D720" s="10"/>
      <c r="E720" s="10"/>
    </row>
    <row r="721" spans="2:5" x14ac:dyDescent="0.2">
      <c r="B721" s="10"/>
      <c r="C721" s="10"/>
      <c r="D721" s="10"/>
      <c r="E721" s="10"/>
    </row>
    <row r="722" spans="2:5" x14ac:dyDescent="0.2">
      <c r="B722" s="10"/>
      <c r="C722" s="10"/>
      <c r="D722" s="10"/>
      <c r="E722" s="10"/>
    </row>
    <row r="723" spans="2:5" x14ac:dyDescent="0.2">
      <c r="B723" s="10"/>
      <c r="C723" s="10"/>
      <c r="D723" s="10"/>
      <c r="E723" s="10"/>
    </row>
    <row r="724" spans="2:5" x14ac:dyDescent="0.2">
      <c r="B724" s="10"/>
      <c r="C724" s="10"/>
      <c r="D724" s="10"/>
      <c r="E724" s="10"/>
    </row>
    <row r="725" spans="2:5" x14ac:dyDescent="0.2">
      <c r="B725" s="10"/>
      <c r="C725" s="10"/>
      <c r="D725" s="10"/>
      <c r="E725" s="10"/>
    </row>
    <row r="726" spans="2:5" x14ac:dyDescent="0.2">
      <c r="B726" s="10"/>
      <c r="C726" s="10"/>
      <c r="D726" s="10"/>
      <c r="E726" s="10"/>
    </row>
    <row r="727" spans="2:5" x14ac:dyDescent="0.2">
      <c r="B727" s="10"/>
      <c r="C727" s="10"/>
      <c r="D727" s="10"/>
      <c r="E727" s="10"/>
    </row>
    <row r="728" spans="2:5" x14ac:dyDescent="0.2">
      <c r="B728" s="10"/>
      <c r="C728" s="10"/>
      <c r="D728" s="10"/>
      <c r="E728" s="10"/>
    </row>
    <row r="729" spans="2:5" x14ac:dyDescent="0.2">
      <c r="B729" s="10"/>
      <c r="C729" s="10"/>
      <c r="D729" s="10"/>
      <c r="E729" s="10"/>
    </row>
    <row r="730" spans="2:5" x14ac:dyDescent="0.2">
      <c r="B730" s="10"/>
      <c r="C730" s="10"/>
      <c r="D730" s="10"/>
      <c r="E730" s="10"/>
    </row>
    <row r="731" spans="2:5" x14ac:dyDescent="0.2">
      <c r="B731" s="10"/>
      <c r="C731" s="10"/>
      <c r="D731" s="10"/>
      <c r="E731" s="10"/>
    </row>
    <row r="732" spans="2:5" x14ac:dyDescent="0.2">
      <c r="B732" s="10"/>
      <c r="C732" s="10"/>
      <c r="D732" s="10"/>
      <c r="E732" s="10"/>
    </row>
    <row r="733" spans="2:5" x14ac:dyDescent="0.2">
      <c r="B733" s="10"/>
      <c r="C733" s="10"/>
      <c r="D733" s="10"/>
      <c r="E733" s="10"/>
    </row>
    <row r="734" spans="2:5" x14ac:dyDescent="0.2">
      <c r="B734" s="10"/>
      <c r="C734" s="10"/>
      <c r="D734" s="10"/>
      <c r="E734" s="10"/>
    </row>
    <row r="735" spans="2:5" x14ac:dyDescent="0.2">
      <c r="B735" s="10"/>
      <c r="C735" s="10"/>
      <c r="D735" s="10"/>
      <c r="E735" s="10"/>
    </row>
    <row r="736" spans="2:5" x14ac:dyDescent="0.2">
      <c r="B736" s="10"/>
      <c r="C736" s="10"/>
      <c r="D736" s="10"/>
      <c r="E736" s="10"/>
    </row>
    <row r="737" spans="2:5" x14ac:dyDescent="0.2">
      <c r="B737" s="10"/>
      <c r="C737" s="10"/>
      <c r="D737" s="10"/>
      <c r="E737" s="10"/>
    </row>
    <row r="738" spans="2:5" x14ac:dyDescent="0.2">
      <c r="B738" s="10"/>
      <c r="C738" s="10"/>
      <c r="D738" s="10"/>
      <c r="E738" s="10"/>
    </row>
    <row r="739" spans="2:5" x14ac:dyDescent="0.2">
      <c r="B739" s="10"/>
      <c r="C739" s="10"/>
      <c r="D739" s="10"/>
      <c r="E739" s="10"/>
    </row>
    <row r="740" spans="2:5" x14ac:dyDescent="0.2">
      <c r="B740" s="10"/>
      <c r="C740" s="10"/>
      <c r="D740" s="10"/>
      <c r="E740" s="10"/>
    </row>
    <row r="741" spans="2:5" x14ac:dyDescent="0.2">
      <c r="B741" s="10"/>
      <c r="C741" s="10"/>
      <c r="D741" s="10"/>
      <c r="E741" s="10"/>
    </row>
    <row r="742" spans="2:5" x14ac:dyDescent="0.2">
      <c r="B742" s="10"/>
      <c r="C742" s="10"/>
      <c r="D742" s="10"/>
      <c r="E742" s="10"/>
    </row>
    <row r="743" spans="2:5" x14ac:dyDescent="0.2">
      <c r="B743" s="10"/>
      <c r="C743" s="10"/>
      <c r="D743" s="10"/>
      <c r="E743" s="10"/>
    </row>
    <row r="744" spans="2:5" x14ac:dyDescent="0.2">
      <c r="B744" s="10"/>
      <c r="C744" s="10"/>
      <c r="D744" s="10"/>
      <c r="E744" s="10"/>
    </row>
    <row r="745" spans="2:5" x14ac:dyDescent="0.2">
      <c r="B745" s="10"/>
      <c r="C745" s="10"/>
      <c r="D745" s="10"/>
      <c r="E745" s="10"/>
    </row>
    <row r="746" spans="2:5" x14ac:dyDescent="0.2">
      <c r="B746" s="10"/>
      <c r="C746" s="10"/>
      <c r="D746" s="10"/>
      <c r="E746" s="10"/>
    </row>
    <row r="747" spans="2:5" x14ac:dyDescent="0.2">
      <c r="B747" s="10"/>
      <c r="C747" s="10"/>
      <c r="D747" s="10"/>
      <c r="E747" s="10"/>
    </row>
    <row r="748" spans="2:5" x14ac:dyDescent="0.2">
      <c r="B748" s="10"/>
      <c r="C748" s="10"/>
      <c r="D748" s="10"/>
      <c r="E748" s="10"/>
    </row>
    <row r="749" spans="2:5" x14ac:dyDescent="0.2">
      <c r="B749" s="10"/>
      <c r="C749" s="10"/>
      <c r="D749" s="10"/>
      <c r="E749" s="10"/>
    </row>
    <row r="750" spans="2:5" x14ac:dyDescent="0.2">
      <c r="B750" s="10"/>
      <c r="C750" s="10"/>
      <c r="D750" s="10"/>
      <c r="E750" s="10"/>
    </row>
    <row r="751" spans="2:5" x14ac:dyDescent="0.2">
      <c r="B751" s="10"/>
      <c r="C751" s="10"/>
      <c r="D751" s="10"/>
      <c r="E751" s="10"/>
    </row>
    <row r="752" spans="2:5" x14ac:dyDescent="0.2">
      <c r="B752" s="10"/>
      <c r="C752" s="10"/>
      <c r="D752" s="10"/>
      <c r="E752" s="10"/>
    </row>
    <row r="753" spans="2:5" x14ac:dyDescent="0.2">
      <c r="B753" s="10"/>
      <c r="C753" s="10"/>
      <c r="D753" s="10"/>
      <c r="E753" s="10"/>
    </row>
    <row r="754" spans="2:5" x14ac:dyDescent="0.2">
      <c r="B754" s="10"/>
      <c r="C754" s="10"/>
      <c r="D754" s="10"/>
      <c r="E754" s="10"/>
    </row>
    <row r="755" spans="2:5" x14ac:dyDescent="0.2">
      <c r="B755" s="10"/>
      <c r="C755" s="10"/>
      <c r="D755" s="10"/>
      <c r="E755" s="10"/>
    </row>
    <row r="756" spans="2:5" x14ac:dyDescent="0.2">
      <c r="B756" s="10"/>
      <c r="C756" s="10"/>
      <c r="D756" s="10"/>
      <c r="E756" s="10"/>
    </row>
    <row r="757" spans="2:5" x14ac:dyDescent="0.2">
      <c r="B757" s="10"/>
      <c r="C757" s="10"/>
      <c r="D757" s="10"/>
      <c r="E757" s="10"/>
    </row>
    <row r="758" spans="2:5" x14ac:dyDescent="0.2">
      <c r="B758" s="10"/>
      <c r="C758" s="10"/>
      <c r="D758" s="10"/>
      <c r="E758" s="10"/>
    </row>
    <row r="759" spans="2:5" x14ac:dyDescent="0.2">
      <c r="B759" s="10"/>
      <c r="C759" s="10"/>
      <c r="D759" s="10"/>
      <c r="E759" s="10"/>
    </row>
    <row r="760" spans="2:5" x14ac:dyDescent="0.2">
      <c r="B760" s="10"/>
      <c r="C760" s="10"/>
      <c r="D760" s="10"/>
      <c r="E760" s="10"/>
    </row>
    <row r="761" spans="2:5" x14ac:dyDescent="0.2">
      <c r="B761" s="10"/>
      <c r="C761" s="10"/>
      <c r="D761" s="10"/>
      <c r="E761" s="10"/>
    </row>
    <row r="762" spans="2:5" x14ac:dyDescent="0.2">
      <c r="B762" s="10"/>
      <c r="C762" s="10"/>
      <c r="D762" s="10"/>
      <c r="E762" s="10"/>
    </row>
    <row r="763" spans="2:5" x14ac:dyDescent="0.2">
      <c r="B763" s="10"/>
      <c r="C763" s="10"/>
      <c r="D763" s="10"/>
      <c r="E763" s="10"/>
    </row>
    <row r="764" spans="2:5" x14ac:dyDescent="0.2">
      <c r="B764" s="10"/>
      <c r="C764" s="10"/>
      <c r="D764" s="10"/>
      <c r="E764" s="10"/>
    </row>
    <row r="765" spans="2:5" x14ac:dyDescent="0.2">
      <c r="B765" s="10"/>
      <c r="C765" s="10"/>
      <c r="D765" s="10"/>
      <c r="E765" s="10"/>
    </row>
    <row r="766" spans="2:5" x14ac:dyDescent="0.2">
      <c r="B766" s="10"/>
      <c r="C766" s="10"/>
      <c r="D766" s="10"/>
      <c r="E766" s="10"/>
    </row>
    <row r="767" spans="2:5" x14ac:dyDescent="0.2">
      <c r="B767" s="10"/>
      <c r="C767" s="10"/>
      <c r="D767" s="10"/>
      <c r="E767" s="10"/>
    </row>
    <row r="768" spans="2:5" x14ac:dyDescent="0.2">
      <c r="B768" s="10"/>
      <c r="C768" s="10"/>
      <c r="D768" s="10"/>
      <c r="E768" s="10"/>
    </row>
    <row r="769" spans="2:5" x14ac:dyDescent="0.2">
      <c r="B769" s="10"/>
      <c r="C769" s="10"/>
      <c r="D769" s="10"/>
      <c r="E769" s="10"/>
    </row>
    <row r="770" spans="2:5" x14ac:dyDescent="0.2">
      <c r="B770" s="10"/>
      <c r="C770" s="10"/>
      <c r="D770" s="10"/>
      <c r="E770" s="10"/>
    </row>
    <row r="771" spans="2:5" x14ac:dyDescent="0.2">
      <c r="B771" s="10"/>
      <c r="C771" s="10"/>
      <c r="D771" s="10"/>
      <c r="E771" s="10"/>
    </row>
    <row r="772" spans="2:5" x14ac:dyDescent="0.2">
      <c r="B772" s="10"/>
      <c r="C772" s="10"/>
      <c r="D772" s="10"/>
      <c r="E772" s="10"/>
    </row>
    <row r="773" spans="2:5" x14ac:dyDescent="0.2">
      <c r="B773" s="10"/>
      <c r="C773" s="10"/>
      <c r="D773" s="10"/>
      <c r="E773" s="10"/>
    </row>
    <row r="774" spans="2:5" x14ac:dyDescent="0.2">
      <c r="B774" s="10"/>
      <c r="C774" s="10"/>
      <c r="D774" s="10"/>
      <c r="E774" s="10"/>
    </row>
    <row r="775" spans="2:5" x14ac:dyDescent="0.2">
      <c r="B775" s="10"/>
      <c r="C775" s="10"/>
      <c r="D775" s="10"/>
      <c r="E775" s="10"/>
    </row>
    <row r="776" spans="2:5" x14ac:dyDescent="0.2">
      <c r="B776" s="10"/>
      <c r="C776" s="10"/>
      <c r="D776" s="10"/>
      <c r="E776" s="10"/>
    </row>
    <row r="777" spans="2:5" x14ac:dyDescent="0.2">
      <c r="B777" s="10"/>
      <c r="C777" s="10"/>
      <c r="D777" s="10"/>
      <c r="E777" s="10"/>
    </row>
    <row r="778" spans="2:5" x14ac:dyDescent="0.2">
      <c r="B778" s="10"/>
      <c r="C778" s="10"/>
      <c r="D778" s="10"/>
      <c r="E778" s="10"/>
    </row>
    <row r="779" spans="2:5" x14ac:dyDescent="0.2">
      <c r="B779" s="10"/>
      <c r="C779" s="10"/>
      <c r="D779" s="10"/>
      <c r="E779" s="10"/>
    </row>
    <row r="780" spans="2:5" x14ac:dyDescent="0.2">
      <c r="B780" s="10"/>
      <c r="C780" s="10"/>
      <c r="D780" s="10"/>
      <c r="E780" s="10"/>
    </row>
    <row r="781" spans="2:5" x14ac:dyDescent="0.2">
      <c r="B781" s="10"/>
      <c r="C781" s="10"/>
      <c r="D781" s="10"/>
      <c r="E781" s="10"/>
    </row>
    <row r="782" spans="2:5" x14ac:dyDescent="0.2">
      <c r="B782" s="10"/>
      <c r="C782" s="10"/>
      <c r="D782" s="10"/>
      <c r="E782" s="10"/>
    </row>
    <row r="783" spans="2:5" x14ac:dyDescent="0.2">
      <c r="B783" s="10"/>
      <c r="C783" s="10"/>
      <c r="D783" s="10"/>
      <c r="E783" s="10"/>
    </row>
    <row r="784" spans="2:5" x14ac:dyDescent="0.2">
      <c r="B784" s="10"/>
      <c r="C784" s="10"/>
      <c r="D784" s="10"/>
      <c r="E784" s="10"/>
    </row>
    <row r="785" spans="2:5" x14ac:dyDescent="0.2">
      <c r="B785" s="10"/>
      <c r="C785" s="10"/>
      <c r="D785" s="10"/>
      <c r="E785" s="10"/>
    </row>
    <row r="786" spans="2:5" x14ac:dyDescent="0.2">
      <c r="B786" s="10"/>
      <c r="C786" s="10"/>
      <c r="D786" s="10"/>
      <c r="E786" s="10"/>
    </row>
    <row r="787" spans="2:5" x14ac:dyDescent="0.2">
      <c r="B787" s="10"/>
      <c r="C787" s="10"/>
      <c r="D787" s="10"/>
      <c r="E787" s="10"/>
    </row>
    <row r="788" spans="2:5" x14ac:dyDescent="0.2">
      <c r="B788" s="10"/>
      <c r="C788" s="10"/>
      <c r="D788" s="10"/>
      <c r="E788" s="10"/>
    </row>
    <row r="789" spans="2:5" x14ac:dyDescent="0.2">
      <c r="B789" s="10"/>
      <c r="C789" s="10"/>
      <c r="D789" s="10"/>
      <c r="E789" s="10"/>
    </row>
    <row r="790" spans="2:5" x14ac:dyDescent="0.2">
      <c r="B790" s="10"/>
      <c r="C790" s="10"/>
      <c r="D790" s="10"/>
      <c r="E790" s="10"/>
    </row>
    <row r="791" spans="2:5" x14ac:dyDescent="0.2">
      <c r="B791" s="10"/>
      <c r="C791" s="10"/>
      <c r="D791" s="10"/>
      <c r="E791" s="10"/>
    </row>
    <row r="792" spans="2:5" x14ac:dyDescent="0.2">
      <c r="B792" s="10"/>
      <c r="C792" s="10"/>
      <c r="D792" s="10"/>
      <c r="E792" s="10"/>
    </row>
    <row r="793" spans="2:5" x14ac:dyDescent="0.2">
      <c r="B793" s="10"/>
      <c r="C793" s="10"/>
      <c r="D793" s="10"/>
      <c r="E793" s="10"/>
    </row>
    <row r="794" spans="2:5" x14ac:dyDescent="0.2">
      <c r="B794" s="10"/>
      <c r="C794" s="10"/>
      <c r="D794" s="10"/>
      <c r="E794" s="10"/>
    </row>
    <row r="795" spans="2:5" x14ac:dyDescent="0.2">
      <c r="B795" s="10"/>
      <c r="C795" s="10"/>
      <c r="D795" s="10"/>
      <c r="E795" s="10"/>
    </row>
    <row r="796" spans="2:5" x14ac:dyDescent="0.2">
      <c r="B796" s="10"/>
      <c r="C796" s="10"/>
      <c r="D796" s="10"/>
      <c r="E796" s="10"/>
    </row>
    <row r="797" spans="2:5" x14ac:dyDescent="0.2">
      <c r="B797" s="10"/>
      <c r="C797" s="10"/>
      <c r="D797" s="10"/>
      <c r="E797" s="10"/>
    </row>
    <row r="798" spans="2:5" x14ac:dyDescent="0.2">
      <c r="B798" s="10"/>
      <c r="C798" s="10"/>
      <c r="D798" s="10"/>
      <c r="E798" s="10"/>
    </row>
    <row r="799" spans="2:5" x14ac:dyDescent="0.2">
      <c r="B799" s="10"/>
      <c r="C799" s="10"/>
      <c r="D799" s="10"/>
      <c r="E799" s="10"/>
    </row>
    <row r="800" spans="2:5" x14ac:dyDescent="0.2">
      <c r="B800" s="10"/>
      <c r="C800" s="10"/>
      <c r="D800" s="10"/>
      <c r="E800" s="10"/>
    </row>
    <row r="801" spans="2:5" x14ac:dyDescent="0.2">
      <c r="B801" s="10"/>
      <c r="C801" s="10"/>
      <c r="D801" s="10"/>
      <c r="E801" s="10"/>
    </row>
    <row r="802" spans="2:5" x14ac:dyDescent="0.2">
      <c r="B802" s="10"/>
      <c r="C802" s="10"/>
      <c r="D802" s="10"/>
      <c r="E802" s="10"/>
    </row>
    <row r="803" spans="2:5" x14ac:dyDescent="0.2">
      <c r="B803" s="10"/>
      <c r="C803" s="10"/>
      <c r="D803" s="10"/>
      <c r="E803" s="10"/>
    </row>
    <row r="804" spans="2:5" x14ac:dyDescent="0.2">
      <c r="B804" s="10"/>
      <c r="C804" s="10"/>
      <c r="D804" s="10"/>
      <c r="E804" s="10"/>
    </row>
    <row r="805" spans="2:5" x14ac:dyDescent="0.2">
      <c r="B805" s="10"/>
      <c r="C805" s="10"/>
      <c r="D805" s="10"/>
      <c r="E805" s="10"/>
    </row>
    <row r="806" spans="2:5" x14ac:dyDescent="0.2">
      <c r="B806" s="10"/>
      <c r="C806" s="10"/>
      <c r="D806" s="10"/>
      <c r="E806" s="10"/>
    </row>
    <row r="807" spans="2:5" x14ac:dyDescent="0.2">
      <c r="B807" s="10"/>
      <c r="C807" s="10"/>
      <c r="D807" s="10"/>
      <c r="E807" s="10"/>
    </row>
    <row r="808" spans="2:5" x14ac:dyDescent="0.2">
      <c r="B808" s="10"/>
      <c r="C808" s="10"/>
      <c r="D808" s="10"/>
      <c r="E808" s="10"/>
    </row>
    <row r="809" spans="2:5" x14ac:dyDescent="0.2">
      <c r="B809" s="10"/>
      <c r="C809" s="10"/>
      <c r="D809" s="10"/>
      <c r="E809" s="10"/>
    </row>
    <row r="810" spans="2:5" x14ac:dyDescent="0.2">
      <c r="B810" s="10"/>
      <c r="C810" s="10"/>
      <c r="D810" s="10"/>
      <c r="E810" s="10"/>
    </row>
    <row r="811" spans="2:5" x14ac:dyDescent="0.2">
      <c r="B811" s="10"/>
      <c r="C811" s="10"/>
      <c r="D811" s="10"/>
      <c r="E811" s="10"/>
    </row>
    <row r="812" spans="2:5" x14ac:dyDescent="0.2">
      <c r="B812" s="10"/>
      <c r="C812" s="10"/>
      <c r="D812" s="10"/>
      <c r="E812" s="10"/>
    </row>
    <row r="813" spans="2:5" x14ac:dyDescent="0.2">
      <c r="B813" s="10"/>
      <c r="C813" s="10"/>
      <c r="D813" s="10"/>
      <c r="E813" s="10"/>
    </row>
    <row r="814" spans="2:5" x14ac:dyDescent="0.2">
      <c r="B814" s="10"/>
      <c r="C814" s="10"/>
      <c r="D814" s="10"/>
      <c r="E814" s="10"/>
    </row>
    <row r="815" spans="2:5" x14ac:dyDescent="0.2">
      <c r="B815" s="10"/>
      <c r="C815" s="10"/>
      <c r="D815" s="10"/>
      <c r="E815" s="10"/>
    </row>
    <row r="816" spans="2:5" x14ac:dyDescent="0.2">
      <c r="B816" s="10"/>
      <c r="C816" s="10"/>
      <c r="D816" s="10"/>
      <c r="E816" s="10"/>
    </row>
    <row r="817" spans="2:5" x14ac:dyDescent="0.2">
      <c r="B817" s="10"/>
      <c r="C817" s="10"/>
      <c r="D817" s="10"/>
      <c r="E817" s="10"/>
    </row>
    <row r="818" spans="2:5" x14ac:dyDescent="0.2">
      <c r="B818" s="10"/>
      <c r="C818" s="10"/>
      <c r="D818" s="10"/>
      <c r="E818" s="10"/>
    </row>
    <row r="819" spans="2:5" x14ac:dyDescent="0.2">
      <c r="B819" s="10"/>
      <c r="C819" s="10"/>
      <c r="D819" s="10"/>
      <c r="E819" s="10"/>
    </row>
    <row r="820" spans="2:5" x14ac:dyDescent="0.2">
      <c r="B820" s="10"/>
      <c r="C820" s="10"/>
      <c r="D820" s="10"/>
      <c r="E820" s="10"/>
    </row>
    <row r="821" spans="2:5" x14ac:dyDescent="0.2">
      <c r="B821" s="10"/>
      <c r="C821" s="10"/>
      <c r="D821" s="10"/>
      <c r="E821" s="10"/>
    </row>
    <row r="822" spans="2:5" x14ac:dyDescent="0.2">
      <c r="B822" s="10"/>
      <c r="C822" s="10"/>
      <c r="D822" s="10"/>
      <c r="E822" s="10"/>
    </row>
    <row r="823" spans="2:5" x14ac:dyDescent="0.2">
      <c r="B823" s="10"/>
      <c r="C823" s="10"/>
      <c r="D823" s="10"/>
      <c r="E823" s="10"/>
    </row>
    <row r="824" spans="2:5" x14ac:dyDescent="0.2">
      <c r="B824" s="10"/>
      <c r="C824" s="10"/>
      <c r="D824" s="10"/>
      <c r="E824" s="10"/>
    </row>
    <row r="825" spans="2:5" x14ac:dyDescent="0.2">
      <c r="B825" s="10"/>
      <c r="C825" s="10"/>
      <c r="D825" s="10"/>
      <c r="E825" s="10"/>
    </row>
    <row r="826" spans="2:5" x14ac:dyDescent="0.2">
      <c r="B826" s="10"/>
      <c r="C826" s="10"/>
      <c r="D826" s="10"/>
      <c r="E826" s="10"/>
    </row>
    <row r="827" spans="2:5" x14ac:dyDescent="0.2">
      <c r="B827" s="10"/>
      <c r="C827" s="10"/>
      <c r="D827" s="10"/>
      <c r="E827" s="10"/>
    </row>
    <row r="828" spans="2:5" x14ac:dyDescent="0.2">
      <c r="B828" s="10"/>
      <c r="C828" s="10"/>
      <c r="D828" s="10"/>
      <c r="E828" s="10"/>
    </row>
    <row r="829" spans="2:5" x14ac:dyDescent="0.2">
      <c r="B829" s="10"/>
      <c r="C829" s="10"/>
      <c r="D829" s="10"/>
      <c r="E829" s="10"/>
    </row>
    <row r="830" spans="2:5" x14ac:dyDescent="0.2">
      <c r="B830" s="10"/>
      <c r="C830" s="10"/>
      <c r="D830" s="10"/>
      <c r="E830" s="10"/>
    </row>
    <row r="831" spans="2:5" x14ac:dyDescent="0.2">
      <c r="B831" s="10"/>
      <c r="C831" s="10"/>
      <c r="D831" s="10"/>
      <c r="E831" s="10"/>
    </row>
    <row r="832" spans="2:5" x14ac:dyDescent="0.2">
      <c r="B832" s="10"/>
      <c r="C832" s="10"/>
      <c r="D832" s="10"/>
      <c r="E832" s="10"/>
    </row>
    <row r="833" spans="2:5" x14ac:dyDescent="0.2">
      <c r="B833" s="10"/>
      <c r="C833" s="10"/>
      <c r="D833" s="10"/>
      <c r="E833" s="10"/>
    </row>
    <row r="834" spans="2:5" x14ac:dyDescent="0.2">
      <c r="B834" s="10"/>
      <c r="C834" s="10"/>
      <c r="D834" s="10"/>
      <c r="E834" s="10"/>
    </row>
    <row r="835" spans="2:5" x14ac:dyDescent="0.2">
      <c r="B835" s="10"/>
      <c r="C835" s="10"/>
      <c r="D835" s="10"/>
      <c r="E835" s="10"/>
    </row>
    <row r="836" spans="2:5" x14ac:dyDescent="0.2">
      <c r="B836" s="10"/>
      <c r="C836" s="10"/>
      <c r="D836" s="10"/>
      <c r="E836" s="10"/>
    </row>
    <row r="837" spans="2:5" x14ac:dyDescent="0.2">
      <c r="B837" s="10"/>
      <c r="C837" s="10"/>
      <c r="D837" s="10"/>
      <c r="E837" s="10"/>
    </row>
    <row r="838" spans="2:5" x14ac:dyDescent="0.2">
      <c r="B838" s="10"/>
      <c r="C838" s="10"/>
      <c r="D838" s="10"/>
      <c r="E838" s="10"/>
    </row>
    <row r="839" spans="2:5" x14ac:dyDescent="0.2">
      <c r="B839" s="10"/>
      <c r="C839" s="10"/>
      <c r="D839" s="10"/>
      <c r="E839" s="10"/>
    </row>
    <row r="840" spans="2:5" x14ac:dyDescent="0.2">
      <c r="B840" s="10"/>
      <c r="C840" s="10"/>
      <c r="D840" s="10"/>
      <c r="E840" s="10"/>
    </row>
    <row r="841" spans="2:5" x14ac:dyDescent="0.2">
      <c r="B841" s="10"/>
      <c r="C841" s="10"/>
      <c r="D841" s="10"/>
      <c r="E841" s="10"/>
    </row>
    <row r="842" spans="2:5" x14ac:dyDescent="0.2">
      <c r="B842" s="10"/>
      <c r="C842" s="10"/>
      <c r="D842" s="10"/>
      <c r="E842" s="10"/>
    </row>
    <row r="843" spans="2:5" x14ac:dyDescent="0.2">
      <c r="B843" s="10"/>
      <c r="C843" s="10"/>
      <c r="D843" s="10"/>
      <c r="E843" s="10"/>
    </row>
    <row r="844" spans="2:5" x14ac:dyDescent="0.2">
      <c r="B844" s="10"/>
      <c r="C844" s="10"/>
      <c r="D844" s="10"/>
      <c r="E844" s="10"/>
    </row>
    <row r="845" spans="2:5" x14ac:dyDescent="0.2">
      <c r="B845" s="10"/>
      <c r="C845" s="10"/>
      <c r="D845" s="10"/>
      <c r="E845" s="10"/>
    </row>
    <row r="846" spans="2:5" x14ac:dyDescent="0.2">
      <c r="B846" s="10"/>
      <c r="C846" s="10"/>
      <c r="D846" s="10"/>
      <c r="E846" s="10"/>
    </row>
    <row r="847" spans="2:5" x14ac:dyDescent="0.2">
      <c r="B847" s="10"/>
      <c r="C847" s="10"/>
      <c r="D847" s="10"/>
      <c r="E847" s="10"/>
    </row>
    <row r="848" spans="2:5" x14ac:dyDescent="0.2">
      <c r="B848" s="10"/>
      <c r="C848" s="10"/>
      <c r="D848" s="10"/>
      <c r="E848" s="10"/>
    </row>
    <row r="849" spans="2:5" x14ac:dyDescent="0.2">
      <c r="B849" s="10"/>
      <c r="C849" s="10"/>
      <c r="D849" s="10"/>
      <c r="E849" s="10"/>
    </row>
    <row r="850" spans="2:5" x14ac:dyDescent="0.2">
      <c r="B850" s="10"/>
      <c r="C850" s="10"/>
      <c r="D850" s="10"/>
      <c r="E850" s="10"/>
    </row>
    <row r="851" spans="2:5" x14ac:dyDescent="0.2">
      <c r="B851" s="10"/>
      <c r="C851" s="10"/>
      <c r="D851" s="10"/>
      <c r="E851" s="10"/>
    </row>
    <row r="852" spans="2:5" x14ac:dyDescent="0.2">
      <c r="B852" s="10"/>
      <c r="C852" s="10"/>
      <c r="D852" s="10"/>
      <c r="E852" s="10"/>
    </row>
    <row r="853" spans="2:5" x14ac:dyDescent="0.2">
      <c r="B853" s="10"/>
      <c r="C853" s="10"/>
      <c r="D853" s="10"/>
      <c r="E853" s="10"/>
    </row>
    <row r="854" spans="2:5" x14ac:dyDescent="0.2">
      <c r="B854" s="10"/>
      <c r="C854" s="10"/>
      <c r="D854" s="10"/>
      <c r="E854" s="10"/>
    </row>
    <row r="855" spans="2:5" x14ac:dyDescent="0.2">
      <c r="B855" s="10"/>
      <c r="C855" s="10"/>
      <c r="D855" s="10"/>
      <c r="E855" s="10"/>
    </row>
    <row r="856" spans="2:5" x14ac:dyDescent="0.2">
      <c r="B856" s="10"/>
      <c r="C856" s="10"/>
      <c r="D856" s="10"/>
      <c r="E856" s="10"/>
    </row>
    <row r="857" spans="2:5" x14ac:dyDescent="0.2">
      <c r="B857" s="10"/>
      <c r="C857" s="10"/>
      <c r="D857" s="10"/>
      <c r="E857" s="10"/>
    </row>
    <row r="858" spans="2:5" x14ac:dyDescent="0.2">
      <c r="B858" s="10"/>
      <c r="C858" s="10"/>
      <c r="D858" s="10"/>
      <c r="E858" s="10"/>
    </row>
    <row r="859" spans="2:5" x14ac:dyDescent="0.2">
      <c r="B859" s="10"/>
      <c r="C859" s="10"/>
      <c r="D859" s="10"/>
      <c r="E859" s="10"/>
    </row>
    <row r="860" spans="2:5" x14ac:dyDescent="0.2">
      <c r="B860" s="10"/>
      <c r="C860" s="10"/>
      <c r="D860" s="10"/>
      <c r="E860" s="10"/>
    </row>
    <row r="861" spans="2:5" x14ac:dyDescent="0.2">
      <c r="B861" s="10"/>
      <c r="C861" s="10"/>
      <c r="D861" s="10"/>
      <c r="E861" s="10"/>
    </row>
    <row r="862" spans="2:5" x14ac:dyDescent="0.2">
      <c r="B862" s="10"/>
      <c r="C862" s="10"/>
      <c r="D862" s="10"/>
      <c r="E862" s="10"/>
    </row>
    <row r="863" spans="2:5" x14ac:dyDescent="0.2">
      <c r="B863" s="10"/>
      <c r="C863" s="10"/>
      <c r="D863" s="10"/>
      <c r="E863" s="10"/>
    </row>
    <row r="864" spans="2:5" x14ac:dyDescent="0.2">
      <c r="B864" s="10"/>
      <c r="C864" s="10"/>
      <c r="D864" s="10"/>
      <c r="E864" s="10"/>
    </row>
    <row r="865" spans="2:5" x14ac:dyDescent="0.2">
      <c r="B865" s="10"/>
      <c r="C865" s="10"/>
      <c r="D865" s="10"/>
      <c r="E865" s="10"/>
    </row>
    <row r="866" spans="2:5" x14ac:dyDescent="0.2">
      <c r="B866" s="10"/>
      <c r="C866" s="10"/>
      <c r="D866" s="10"/>
      <c r="E866" s="10"/>
    </row>
    <row r="867" spans="2:5" x14ac:dyDescent="0.2">
      <c r="B867" s="10"/>
      <c r="C867" s="10"/>
      <c r="D867" s="10"/>
      <c r="E867" s="10"/>
    </row>
    <row r="868" spans="2:5" x14ac:dyDescent="0.2">
      <c r="B868" s="10"/>
      <c r="C868" s="10"/>
      <c r="D868" s="10"/>
      <c r="E868" s="10"/>
    </row>
    <row r="869" spans="2:5" x14ac:dyDescent="0.2">
      <c r="B869" s="10"/>
      <c r="C869" s="10"/>
      <c r="D869" s="10"/>
      <c r="E869" s="10"/>
    </row>
    <row r="870" spans="2:5" x14ac:dyDescent="0.2">
      <c r="B870" s="10"/>
      <c r="C870" s="10"/>
      <c r="D870" s="10"/>
      <c r="E870" s="10"/>
    </row>
    <row r="871" spans="2:5" x14ac:dyDescent="0.2">
      <c r="B871" s="10"/>
      <c r="C871" s="10"/>
      <c r="D871" s="10"/>
      <c r="E871" s="10"/>
    </row>
    <row r="872" spans="2:5" x14ac:dyDescent="0.2">
      <c r="B872" s="10"/>
      <c r="C872" s="10"/>
      <c r="D872" s="10"/>
      <c r="E872" s="10"/>
    </row>
    <row r="873" spans="2:5" x14ac:dyDescent="0.2">
      <c r="B873" s="10"/>
      <c r="C873" s="10"/>
      <c r="D873" s="10"/>
      <c r="E873" s="10"/>
    </row>
    <row r="874" spans="2:5" x14ac:dyDescent="0.2">
      <c r="B874" s="10"/>
      <c r="C874" s="10"/>
      <c r="D874" s="10"/>
      <c r="E874" s="10"/>
    </row>
    <row r="875" spans="2:5" x14ac:dyDescent="0.2">
      <c r="B875" s="10"/>
      <c r="C875" s="10"/>
      <c r="D875" s="10"/>
      <c r="E875" s="10"/>
    </row>
    <row r="876" spans="2:5" x14ac:dyDescent="0.2">
      <c r="B876" s="10"/>
      <c r="C876" s="10"/>
      <c r="D876" s="10"/>
      <c r="E876" s="10"/>
    </row>
    <row r="877" spans="2:5" x14ac:dyDescent="0.2">
      <c r="B877" s="10"/>
      <c r="C877" s="10"/>
      <c r="D877" s="10"/>
      <c r="E877" s="10"/>
    </row>
    <row r="878" spans="2:5" x14ac:dyDescent="0.2">
      <c r="B878" s="10"/>
      <c r="C878" s="10"/>
      <c r="D878" s="10"/>
      <c r="E878" s="10"/>
    </row>
    <row r="879" spans="2:5" x14ac:dyDescent="0.2">
      <c r="B879" s="10"/>
      <c r="C879" s="10"/>
      <c r="D879" s="10"/>
      <c r="E879" s="10"/>
    </row>
    <row r="880" spans="2:5" x14ac:dyDescent="0.2">
      <c r="B880" s="10"/>
      <c r="C880" s="10"/>
      <c r="D880" s="10"/>
      <c r="E880" s="10"/>
    </row>
    <row r="881" spans="2:5" x14ac:dyDescent="0.2">
      <c r="B881" s="10"/>
      <c r="C881" s="10"/>
      <c r="D881" s="10"/>
      <c r="E881" s="10"/>
    </row>
    <row r="882" spans="2:5" x14ac:dyDescent="0.2">
      <c r="B882" s="10"/>
      <c r="C882" s="10"/>
      <c r="D882" s="10"/>
      <c r="E882" s="10"/>
    </row>
    <row r="883" spans="2:5" x14ac:dyDescent="0.2">
      <c r="B883" s="10"/>
      <c r="C883" s="10"/>
      <c r="D883" s="10"/>
      <c r="E883" s="10"/>
    </row>
    <row r="884" spans="2:5" x14ac:dyDescent="0.2">
      <c r="B884" s="10"/>
      <c r="C884" s="10"/>
      <c r="D884" s="10"/>
      <c r="E884" s="10"/>
    </row>
    <row r="885" spans="2:5" x14ac:dyDescent="0.2">
      <c r="B885" s="10"/>
      <c r="C885" s="10"/>
      <c r="D885" s="10"/>
      <c r="E885" s="10"/>
    </row>
    <row r="886" spans="2:5" x14ac:dyDescent="0.2">
      <c r="B886" s="10"/>
      <c r="C886" s="10"/>
      <c r="D886" s="10"/>
      <c r="E886" s="10"/>
    </row>
    <row r="887" spans="2:5" x14ac:dyDescent="0.2">
      <c r="B887" s="10"/>
      <c r="C887" s="10"/>
      <c r="D887" s="10"/>
      <c r="E887" s="10"/>
    </row>
    <row r="888" spans="2:5" x14ac:dyDescent="0.2">
      <c r="B888" s="10"/>
      <c r="C888" s="10"/>
      <c r="D888" s="10"/>
      <c r="E888" s="10"/>
    </row>
    <row r="889" spans="2:5" x14ac:dyDescent="0.2">
      <c r="B889" s="10"/>
      <c r="C889" s="10"/>
      <c r="D889" s="10"/>
      <c r="E889" s="10"/>
    </row>
    <row r="890" spans="2:5" x14ac:dyDescent="0.2">
      <c r="B890" s="10"/>
      <c r="C890" s="10"/>
      <c r="D890" s="10"/>
      <c r="E890" s="10"/>
    </row>
    <row r="891" spans="2:5" x14ac:dyDescent="0.2">
      <c r="B891" s="10"/>
      <c r="C891" s="10"/>
      <c r="D891" s="10"/>
      <c r="E891" s="10"/>
    </row>
    <row r="892" spans="2:5" x14ac:dyDescent="0.2">
      <c r="B892" s="10"/>
      <c r="C892" s="10"/>
      <c r="D892" s="10"/>
      <c r="E892" s="10"/>
    </row>
    <row r="893" spans="2:5" x14ac:dyDescent="0.2">
      <c r="B893" s="10"/>
      <c r="C893" s="10"/>
      <c r="D893" s="10"/>
      <c r="E893" s="10"/>
    </row>
    <row r="894" spans="2:5" x14ac:dyDescent="0.2">
      <c r="B894" s="10"/>
      <c r="C894" s="10"/>
      <c r="D894" s="10"/>
      <c r="E894" s="10"/>
    </row>
    <row r="895" spans="2:5" x14ac:dyDescent="0.2">
      <c r="B895" s="10"/>
      <c r="C895" s="10"/>
      <c r="D895" s="10"/>
      <c r="E895" s="10"/>
    </row>
    <row r="896" spans="2:5" x14ac:dyDescent="0.2">
      <c r="B896" s="10"/>
      <c r="C896" s="10"/>
      <c r="D896" s="10"/>
      <c r="E896" s="10"/>
    </row>
    <row r="897" spans="2:5" x14ac:dyDescent="0.2">
      <c r="B897" s="10"/>
      <c r="C897" s="10"/>
      <c r="D897" s="10"/>
      <c r="E897" s="10"/>
    </row>
    <row r="898" spans="2:5" x14ac:dyDescent="0.2">
      <c r="B898" s="10"/>
      <c r="C898" s="10"/>
      <c r="D898" s="10"/>
      <c r="E898" s="10"/>
    </row>
    <row r="899" spans="2:5" x14ac:dyDescent="0.2">
      <c r="B899" s="10"/>
      <c r="C899" s="10"/>
      <c r="D899" s="10"/>
      <c r="E899" s="10"/>
    </row>
    <row r="900" spans="2:5" x14ac:dyDescent="0.2">
      <c r="B900" s="10"/>
      <c r="C900" s="10"/>
      <c r="D900" s="10"/>
      <c r="E900" s="10"/>
    </row>
    <row r="901" spans="2:5" x14ac:dyDescent="0.2">
      <c r="B901" s="10"/>
      <c r="C901" s="10"/>
      <c r="D901" s="10"/>
      <c r="E901" s="10"/>
    </row>
    <row r="902" spans="2:5" x14ac:dyDescent="0.2">
      <c r="B902" s="10"/>
      <c r="C902" s="10"/>
      <c r="D902" s="10"/>
      <c r="E902" s="10"/>
    </row>
    <row r="903" spans="2:5" x14ac:dyDescent="0.2">
      <c r="B903" s="10"/>
      <c r="C903" s="10"/>
      <c r="D903" s="10"/>
      <c r="E903" s="10"/>
    </row>
    <row r="904" spans="2:5" x14ac:dyDescent="0.2">
      <c r="B904" s="10"/>
      <c r="C904" s="10"/>
      <c r="D904" s="10"/>
      <c r="E904" s="10"/>
    </row>
    <row r="905" spans="2:5" x14ac:dyDescent="0.2">
      <c r="B905" s="10"/>
      <c r="C905" s="10"/>
      <c r="D905" s="10"/>
      <c r="E905" s="10"/>
    </row>
    <row r="906" spans="2:5" x14ac:dyDescent="0.2">
      <c r="B906" s="10"/>
      <c r="C906" s="10"/>
      <c r="D906" s="10"/>
      <c r="E906" s="10"/>
    </row>
    <row r="907" spans="2:5" x14ac:dyDescent="0.2">
      <c r="B907" s="10"/>
      <c r="C907" s="10"/>
      <c r="D907" s="10"/>
      <c r="E907" s="10"/>
    </row>
    <row r="908" spans="2:5" x14ac:dyDescent="0.2">
      <c r="B908" s="10"/>
      <c r="C908" s="10"/>
      <c r="D908" s="10"/>
      <c r="E908" s="10"/>
    </row>
    <row r="909" spans="2:5" x14ac:dyDescent="0.2">
      <c r="B909" s="10"/>
      <c r="C909" s="10"/>
      <c r="D909" s="10"/>
      <c r="E909" s="10"/>
    </row>
    <row r="910" spans="2:5" x14ac:dyDescent="0.2">
      <c r="B910" s="10"/>
      <c r="C910" s="10"/>
      <c r="D910" s="10"/>
      <c r="E910" s="10"/>
    </row>
    <row r="911" spans="2:5" x14ac:dyDescent="0.2">
      <c r="B911" s="10"/>
      <c r="C911" s="10"/>
      <c r="D911" s="10"/>
      <c r="E911" s="10"/>
    </row>
    <row r="912" spans="2:5" x14ac:dyDescent="0.2">
      <c r="B912" s="10"/>
      <c r="C912" s="10"/>
      <c r="D912" s="10"/>
      <c r="E912" s="10"/>
    </row>
    <row r="913" spans="2:5" x14ac:dyDescent="0.2">
      <c r="B913" s="10"/>
      <c r="C913" s="10"/>
      <c r="D913" s="10"/>
      <c r="E913" s="10"/>
    </row>
    <row r="914" spans="2:5" x14ac:dyDescent="0.2">
      <c r="B914" s="10"/>
      <c r="C914" s="10"/>
      <c r="D914" s="10"/>
      <c r="E914" s="10"/>
    </row>
    <row r="915" spans="2:5" x14ac:dyDescent="0.2">
      <c r="B915" s="10"/>
      <c r="C915" s="10"/>
      <c r="D915" s="10"/>
      <c r="E915" s="10"/>
    </row>
    <row r="916" spans="2:5" x14ac:dyDescent="0.2">
      <c r="B916" s="10"/>
      <c r="C916" s="10"/>
      <c r="D916" s="10"/>
      <c r="E916" s="10"/>
    </row>
    <row r="917" spans="2:5" x14ac:dyDescent="0.2">
      <c r="B917" s="10"/>
      <c r="C917" s="10"/>
      <c r="D917" s="10"/>
      <c r="E917" s="10"/>
    </row>
    <row r="918" spans="2:5" x14ac:dyDescent="0.2">
      <c r="B918" s="10"/>
      <c r="C918" s="10"/>
      <c r="D918" s="10"/>
      <c r="E918" s="10"/>
    </row>
    <row r="919" spans="2:5" x14ac:dyDescent="0.2">
      <c r="B919" s="10"/>
      <c r="C919" s="10"/>
      <c r="D919" s="10"/>
      <c r="E919" s="10"/>
    </row>
    <row r="920" spans="2:5" x14ac:dyDescent="0.2">
      <c r="B920" s="10"/>
      <c r="C920" s="10"/>
      <c r="D920" s="10"/>
      <c r="E920" s="10"/>
    </row>
    <row r="921" spans="2:5" x14ac:dyDescent="0.2">
      <c r="B921" s="10"/>
      <c r="C921" s="10"/>
      <c r="D921" s="10"/>
      <c r="E921" s="10"/>
    </row>
    <row r="922" spans="2:5" x14ac:dyDescent="0.2">
      <c r="B922" s="10"/>
      <c r="C922" s="10"/>
      <c r="D922" s="10"/>
      <c r="E922" s="10"/>
    </row>
    <row r="923" spans="2:5" x14ac:dyDescent="0.2">
      <c r="B923" s="10"/>
      <c r="C923" s="10"/>
      <c r="D923" s="10"/>
      <c r="E923" s="10"/>
    </row>
    <row r="924" spans="2:5" x14ac:dyDescent="0.2">
      <c r="B924" s="10"/>
      <c r="C924" s="10"/>
      <c r="D924" s="10"/>
      <c r="E924" s="10"/>
    </row>
    <row r="925" spans="2:5" x14ac:dyDescent="0.2">
      <c r="B925" s="10"/>
      <c r="C925" s="10"/>
      <c r="D925" s="10"/>
      <c r="E925" s="10"/>
    </row>
    <row r="926" spans="2:5" x14ac:dyDescent="0.2">
      <c r="B926" s="10"/>
      <c r="C926" s="10"/>
      <c r="D926" s="10"/>
      <c r="E926" s="10"/>
    </row>
    <row r="927" spans="2:5" x14ac:dyDescent="0.2">
      <c r="B927" s="10"/>
      <c r="C927" s="10"/>
      <c r="D927" s="10"/>
      <c r="E927" s="10"/>
    </row>
    <row r="928" spans="2:5" x14ac:dyDescent="0.2">
      <c r="B928" s="10"/>
      <c r="C928" s="10"/>
      <c r="D928" s="10"/>
      <c r="E928" s="10"/>
    </row>
    <row r="929" spans="2:5" x14ac:dyDescent="0.2">
      <c r="B929" s="10"/>
      <c r="C929" s="10"/>
      <c r="D929" s="10"/>
      <c r="E929" s="10"/>
    </row>
    <row r="930" spans="2:5" x14ac:dyDescent="0.2">
      <c r="B930" s="10"/>
      <c r="C930" s="10"/>
      <c r="D930" s="10"/>
      <c r="E930" s="10"/>
    </row>
    <row r="931" spans="2:5" x14ac:dyDescent="0.2">
      <c r="B931" s="10"/>
      <c r="C931" s="10"/>
      <c r="D931" s="10"/>
      <c r="E931" s="10"/>
    </row>
    <row r="932" spans="2:5" x14ac:dyDescent="0.2">
      <c r="B932" s="10"/>
      <c r="C932" s="10"/>
      <c r="D932" s="10"/>
      <c r="E932" s="10"/>
    </row>
    <row r="933" spans="2:5" x14ac:dyDescent="0.2">
      <c r="B933" s="10"/>
      <c r="C933" s="10"/>
      <c r="D933" s="10"/>
      <c r="E933" s="10"/>
    </row>
    <row r="934" spans="2:5" x14ac:dyDescent="0.2">
      <c r="B934" s="10"/>
      <c r="C934" s="10"/>
      <c r="D934" s="10"/>
      <c r="E934" s="10"/>
    </row>
    <row r="935" spans="2:5" x14ac:dyDescent="0.2">
      <c r="B935" s="10"/>
      <c r="C935" s="10"/>
      <c r="D935" s="10"/>
      <c r="E935" s="10"/>
    </row>
    <row r="936" spans="2:5" x14ac:dyDescent="0.2">
      <c r="B936" s="10"/>
      <c r="C936" s="10"/>
      <c r="D936" s="10"/>
      <c r="E936" s="10"/>
    </row>
    <row r="937" spans="2:5" x14ac:dyDescent="0.2">
      <c r="B937" s="10"/>
      <c r="C937" s="10"/>
      <c r="D937" s="10"/>
      <c r="E937" s="10"/>
    </row>
    <row r="938" spans="2:5" x14ac:dyDescent="0.2">
      <c r="B938" s="10"/>
      <c r="C938" s="10"/>
      <c r="D938" s="10"/>
      <c r="E938" s="10"/>
    </row>
    <row r="939" spans="2:5" x14ac:dyDescent="0.2">
      <c r="B939" s="10"/>
      <c r="C939" s="10"/>
      <c r="D939" s="10"/>
      <c r="E939" s="10"/>
    </row>
    <row r="940" spans="2:5" x14ac:dyDescent="0.2">
      <c r="B940" s="10"/>
      <c r="C940" s="10"/>
      <c r="D940" s="10"/>
      <c r="E940" s="10"/>
    </row>
    <row r="941" spans="2:5" x14ac:dyDescent="0.2">
      <c r="B941" s="10"/>
      <c r="C941" s="10"/>
      <c r="D941" s="10"/>
      <c r="E941" s="10"/>
    </row>
    <row r="942" spans="2:5" x14ac:dyDescent="0.2">
      <c r="B942" s="10"/>
      <c r="C942" s="10"/>
      <c r="D942" s="10"/>
      <c r="E942" s="10"/>
    </row>
    <row r="943" spans="2:5" x14ac:dyDescent="0.2">
      <c r="B943" s="10"/>
      <c r="C943" s="10"/>
      <c r="D943" s="10"/>
      <c r="E943" s="10"/>
    </row>
    <row r="944" spans="2:5" x14ac:dyDescent="0.2">
      <c r="B944" s="10"/>
      <c r="C944" s="10"/>
      <c r="D944" s="10"/>
      <c r="E944" s="10"/>
    </row>
    <row r="945" spans="2:5" x14ac:dyDescent="0.2">
      <c r="B945" s="10"/>
      <c r="C945" s="10"/>
      <c r="D945" s="10"/>
      <c r="E945" s="10"/>
    </row>
    <row r="946" spans="2:5" x14ac:dyDescent="0.2">
      <c r="B946" s="10"/>
      <c r="C946" s="10"/>
      <c r="D946" s="10"/>
      <c r="E946" s="10"/>
    </row>
    <row r="947" spans="2:5" x14ac:dyDescent="0.2">
      <c r="B947" s="10"/>
      <c r="C947" s="10"/>
      <c r="D947" s="10"/>
      <c r="E947" s="10"/>
    </row>
    <row r="948" spans="2:5" x14ac:dyDescent="0.2">
      <c r="B948" s="10"/>
      <c r="C948" s="10"/>
      <c r="D948" s="10"/>
      <c r="E948" s="10"/>
    </row>
    <row r="949" spans="2:5" x14ac:dyDescent="0.2">
      <c r="B949" s="10"/>
      <c r="C949" s="10"/>
      <c r="D949" s="10"/>
      <c r="E949" s="10"/>
    </row>
    <row r="950" spans="2:5" x14ac:dyDescent="0.2">
      <c r="B950" s="10"/>
      <c r="C950" s="10"/>
      <c r="D950" s="10"/>
      <c r="E950" s="10"/>
    </row>
    <row r="951" spans="2:5" x14ac:dyDescent="0.2">
      <c r="B951" s="10"/>
      <c r="C951" s="10"/>
      <c r="D951" s="10"/>
      <c r="E951" s="10"/>
    </row>
    <row r="952" spans="2:5" x14ac:dyDescent="0.2">
      <c r="B952" s="10"/>
      <c r="C952" s="10"/>
      <c r="D952" s="10"/>
      <c r="E952" s="10"/>
    </row>
    <row r="953" spans="2:5" x14ac:dyDescent="0.2">
      <c r="B953" s="10"/>
      <c r="C953" s="10"/>
      <c r="D953" s="10"/>
      <c r="E953" s="10"/>
    </row>
    <row r="954" spans="2:5" x14ac:dyDescent="0.2">
      <c r="B954" s="10"/>
      <c r="C954" s="10"/>
      <c r="D954" s="10"/>
      <c r="E954" s="10"/>
    </row>
    <row r="955" spans="2:5" x14ac:dyDescent="0.2">
      <c r="B955" s="10"/>
      <c r="C955" s="10"/>
      <c r="D955" s="10"/>
      <c r="E955" s="10"/>
    </row>
    <row r="956" spans="2:5" x14ac:dyDescent="0.2">
      <c r="B956" s="10"/>
      <c r="C956" s="10"/>
      <c r="D956" s="10"/>
      <c r="E956" s="10"/>
    </row>
    <row r="957" spans="2:5" x14ac:dyDescent="0.2">
      <c r="B957" s="10"/>
      <c r="C957" s="10"/>
      <c r="D957" s="10"/>
      <c r="E957" s="10"/>
    </row>
    <row r="958" spans="2:5" x14ac:dyDescent="0.2">
      <c r="B958" s="10"/>
      <c r="C958" s="10"/>
      <c r="D958" s="10"/>
      <c r="E958" s="10"/>
    </row>
    <row r="959" spans="2:5" x14ac:dyDescent="0.2">
      <c r="B959" s="10"/>
      <c r="C959" s="10"/>
      <c r="D959" s="10"/>
      <c r="E959" s="10"/>
    </row>
    <row r="960" spans="2:5" x14ac:dyDescent="0.2">
      <c r="B960" s="10"/>
      <c r="C960" s="10"/>
      <c r="D960" s="10"/>
      <c r="E960" s="10"/>
    </row>
    <row r="961" spans="2:5" x14ac:dyDescent="0.2">
      <c r="B961" s="10"/>
      <c r="C961" s="10"/>
      <c r="D961" s="10"/>
      <c r="E961" s="10"/>
    </row>
    <row r="962" spans="2:5" x14ac:dyDescent="0.2">
      <c r="B962" s="10"/>
      <c r="C962" s="10"/>
      <c r="D962" s="10"/>
      <c r="E962" s="10"/>
    </row>
    <row r="963" spans="2:5" x14ac:dyDescent="0.2">
      <c r="B963" s="10"/>
      <c r="C963" s="10"/>
      <c r="D963" s="10"/>
      <c r="E963" s="10"/>
    </row>
    <row r="964" spans="2:5" x14ac:dyDescent="0.2">
      <c r="B964" s="10"/>
      <c r="C964" s="10"/>
      <c r="D964" s="10"/>
      <c r="E964" s="10"/>
    </row>
    <row r="965" spans="2:5" x14ac:dyDescent="0.2">
      <c r="B965" s="10"/>
      <c r="C965" s="10"/>
      <c r="D965" s="10"/>
      <c r="E965" s="10"/>
    </row>
    <row r="966" spans="2:5" x14ac:dyDescent="0.2">
      <c r="B966" s="10"/>
      <c r="C966" s="10"/>
      <c r="D966" s="10"/>
      <c r="E966" s="10"/>
    </row>
    <row r="967" spans="2:5" x14ac:dyDescent="0.2">
      <c r="B967" s="10"/>
      <c r="C967" s="10"/>
      <c r="D967" s="10"/>
      <c r="E967" s="10"/>
    </row>
    <row r="968" spans="2:5" x14ac:dyDescent="0.2">
      <c r="B968" s="10"/>
      <c r="C968" s="10"/>
      <c r="D968" s="10"/>
      <c r="E968" s="10"/>
    </row>
    <row r="969" spans="2:5" x14ac:dyDescent="0.2">
      <c r="B969" s="10"/>
      <c r="C969" s="10"/>
      <c r="D969" s="10"/>
      <c r="E969" s="10"/>
    </row>
    <row r="970" spans="2:5" x14ac:dyDescent="0.2">
      <c r="B970" s="10"/>
      <c r="C970" s="10"/>
      <c r="D970" s="10"/>
      <c r="E970" s="10"/>
    </row>
    <row r="971" spans="2:5" x14ac:dyDescent="0.2">
      <c r="B971" s="10"/>
      <c r="C971" s="10"/>
      <c r="D971" s="10"/>
      <c r="E971" s="10"/>
    </row>
    <row r="972" spans="2:5" x14ac:dyDescent="0.2">
      <c r="B972" s="10"/>
      <c r="C972" s="10"/>
      <c r="D972" s="10"/>
      <c r="E972" s="10"/>
    </row>
    <row r="973" spans="2:5" x14ac:dyDescent="0.2">
      <c r="B973" s="10"/>
      <c r="C973" s="10"/>
      <c r="D973" s="10"/>
      <c r="E973" s="10"/>
    </row>
    <row r="974" spans="2:5" x14ac:dyDescent="0.2">
      <c r="B974" s="10"/>
      <c r="C974" s="10"/>
      <c r="D974" s="10"/>
      <c r="E974" s="10"/>
    </row>
    <row r="975" spans="2:5" x14ac:dyDescent="0.2">
      <c r="B975" s="10"/>
      <c r="C975" s="10"/>
      <c r="D975" s="10"/>
      <c r="E975" s="10"/>
    </row>
    <row r="976" spans="2:5" x14ac:dyDescent="0.2">
      <c r="B976" s="10"/>
      <c r="C976" s="10"/>
      <c r="D976" s="10"/>
      <c r="E976" s="10"/>
    </row>
    <row r="977" spans="2:5" x14ac:dyDescent="0.2">
      <c r="B977" s="10"/>
      <c r="C977" s="10"/>
      <c r="D977" s="10"/>
      <c r="E977" s="10"/>
    </row>
    <row r="978" spans="2:5" x14ac:dyDescent="0.2">
      <c r="B978" s="10"/>
      <c r="C978" s="10"/>
      <c r="D978" s="10"/>
      <c r="E978" s="10"/>
    </row>
    <row r="979" spans="2:5" x14ac:dyDescent="0.2">
      <c r="B979" s="10"/>
      <c r="C979" s="10"/>
      <c r="D979" s="10"/>
      <c r="E979" s="10"/>
    </row>
    <row r="980" spans="2:5" x14ac:dyDescent="0.2">
      <c r="B980" s="10"/>
      <c r="C980" s="10"/>
      <c r="D980" s="10"/>
      <c r="E980" s="10"/>
    </row>
    <row r="981" spans="2:5" x14ac:dyDescent="0.2">
      <c r="B981" s="10"/>
      <c r="C981" s="10"/>
      <c r="D981" s="10"/>
      <c r="E981" s="10"/>
    </row>
    <row r="982" spans="2:5" x14ac:dyDescent="0.2">
      <c r="B982" s="10"/>
      <c r="C982" s="10"/>
      <c r="D982" s="10"/>
      <c r="E982" s="10"/>
    </row>
    <row r="983" spans="2:5" x14ac:dyDescent="0.2">
      <c r="B983" s="10"/>
      <c r="C983" s="10"/>
      <c r="D983" s="10"/>
      <c r="E983" s="10"/>
    </row>
    <row r="984" spans="2:5" x14ac:dyDescent="0.2">
      <c r="B984" s="10"/>
      <c r="C984" s="10"/>
      <c r="D984" s="10"/>
      <c r="E984" s="10"/>
    </row>
    <row r="985" spans="2:5" x14ac:dyDescent="0.2">
      <c r="B985" s="10"/>
      <c r="C985" s="10"/>
      <c r="D985" s="10"/>
      <c r="E985" s="10"/>
    </row>
    <row r="986" spans="2:5" x14ac:dyDescent="0.2">
      <c r="B986" s="10"/>
      <c r="C986" s="10"/>
      <c r="D986" s="10"/>
      <c r="E986" s="10"/>
    </row>
    <row r="987" spans="2:5" x14ac:dyDescent="0.2">
      <c r="B987" s="10"/>
      <c r="C987" s="10"/>
      <c r="D987" s="10"/>
      <c r="E987" s="10"/>
    </row>
    <row r="988" spans="2:5" x14ac:dyDescent="0.2">
      <c r="B988" s="10"/>
      <c r="C988" s="10"/>
      <c r="D988" s="10"/>
      <c r="E988" s="10"/>
    </row>
    <row r="989" spans="2:5" x14ac:dyDescent="0.2">
      <c r="B989" s="10"/>
      <c r="C989" s="10"/>
      <c r="D989" s="10"/>
      <c r="E989" s="10"/>
    </row>
    <row r="990" spans="2:5" x14ac:dyDescent="0.2">
      <c r="B990" s="10"/>
      <c r="C990" s="10"/>
      <c r="D990" s="10"/>
      <c r="E990" s="10"/>
    </row>
    <row r="991" spans="2:5" x14ac:dyDescent="0.2">
      <c r="B991" s="10"/>
      <c r="C991" s="10"/>
      <c r="D991" s="10"/>
      <c r="E991" s="10"/>
    </row>
    <row r="992" spans="2:5" x14ac:dyDescent="0.2">
      <c r="B992" s="10"/>
      <c r="C992" s="10"/>
      <c r="D992" s="10"/>
      <c r="E992" s="10"/>
    </row>
    <row r="993" spans="2:5" x14ac:dyDescent="0.2">
      <c r="B993" s="10"/>
      <c r="C993" s="10"/>
      <c r="D993" s="10"/>
      <c r="E993" s="10"/>
    </row>
    <row r="994" spans="2:5" x14ac:dyDescent="0.2">
      <c r="B994" s="10"/>
      <c r="C994" s="10"/>
      <c r="D994" s="10"/>
      <c r="E994" s="10"/>
    </row>
    <row r="995" spans="2:5" x14ac:dyDescent="0.2">
      <c r="B995" s="10"/>
      <c r="C995" s="10"/>
      <c r="D995" s="10"/>
      <c r="E995" s="10"/>
    </row>
    <row r="996" spans="2:5" x14ac:dyDescent="0.2">
      <c r="B996" s="10"/>
      <c r="C996" s="10"/>
      <c r="D996" s="10"/>
      <c r="E996" s="10"/>
    </row>
    <row r="997" spans="2:5" x14ac:dyDescent="0.2">
      <c r="B997" s="10"/>
      <c r="C997" s="10"/>
      <c r="D997" s="10"/>
      <c r="E997" s="10"/>
    </row>
    <row r="998" spans="2:5" x14ac:dyDescent="0.2">
      <c r="B998" s="10"/>
      <c r="C998" s="10"/>
      <c r="D998" s="10"/>
      <c r="E998" s="10"/>
    </row>
    <row r="999" spans="2:5" x14ac:dyDescent="0.2">
      <c r="B999" s="10"/>
      <c r="C999" s="10"/>
      <c r="D999" s="10"/>
      <c r="E999" s="10"/>
    </row>
    <row r="1000" spans="2:5" x14ac:dyDescent="0.2">
      <c r="B1000" s="10"/>
      <c r="C1000" s="10"/>
      <c r="D1000" s="10"/>
      <c r="E1000" s="10"/>
    </row>
    <row r="1001" spans="2:5" x14ac:dyDescent="0.2">
      <c r="B1001" s="10"/>
      <c r="C1001" s="10"/>
      <c r="D1001" s="10"/>
      <c r="E1001" s="10"/>
    </row>
    <row r="1002" spans="2:5" x14ac:dyDescent="0.2">
      <c r="B1002" s="10"/>
      <c r="C1002" s="10"/>
      <c r="D1002" s="10"/>
      <c r="E1002" s="10"/>
    </row>
    <row r="1003" spans="2:5" x14ac:dyDescent="0.2">
      <c r="B1003" s="10"/>
      <c r="C1003" s="10"/>
      <c r="D1003" s="10"/>
      <c r="E1003" s="10"/>
    </row>
    <row r="1004" spans="2:5" x14ac:dyDescent="0.2">
      <c r="B1004" s="10"/>
      <c r="C1004" s="10"/>
      <c r="D1004" s="10"/>
      <c r="E1004" s="10"/>
    </row>
    <row r="1005" spans="2:5" x14ac:dyDescent="0.2">
      <c r="B1005" s="10"/>
      <c r="C1005" s="10"/>
      <c r="D1005" s="10"/>
      <c r="E1005" s="10"/>
    </row>
    <row r="1006" spans="2:5" x14ac:dyDescent="0.2">
      <c r="B1006" s="10"/>
      <c r="C1006" s="10"/>
      <c r="D1006" s="10"/>
      <c r="E1006" s="10"/>
    </row>
    <row r="1007" spans="2:5" x14ac:dyDescent="0.2">
      <c r="B1007" s="10"/>
      <c r="C1007" s="10"/>
      <c r="D1007" s="10"/>
      <c r="E1007" s="10"/>
    </row>
    <row r="1008" spans="2:5" x14ac:dyDescent="0.2">
      <c r="B1008" s="10"/>
      <c r="C1008" s="10"/>
      <c r="D1008" s="10"/>
      <c r="E1008" s="10"/>
    </row>
    <row r="1009" spans="2:5" x14ac:dyDescent="0.2">
      <c r="B1009" s="10"/>
      <c r="C1009" s="10"/>
      <c r="D1009" s="10"/>
      <c r="E1009" s="10"/>
    </row>
    <row r="1010" spans="2:5" x14ac:dyDescent="0.2">
      <c r="B1010" s="10"/>
      <c r="C1010" s="10"/>
      <c r="D1010" s="10"/>
      <c r="E1010" s="10"/>
    </row>
    <row r="1011" spans="2:5" x14ac:dyDescent="0.2">
      <c r="B1011" s="10"/>
      <c r="C1011" s="10"/>
      <c r="D1011" s="10"/>
      <c r="E1011" s="10"/>
    </row>
    <row r="1012" spans="2:5" x14ac:dyDescent="0.2">
      <c r="B1012" s="10"/>
      <c r="C1012" s="10"/>
      <c r="D1012" s="10"/>
      <c r="E1012" s="10"/>
    </row>
    <row r="1013" spans="2:5" x14ac:dyDescent="0.2">
      <c r="B1013" s="10"/>
      <c r="C1013" s="10"/>
      <c r="D1013" s="10"/>
      <c r="E1013" s="10"/>
    </row>
    <row r="1014" spans="2:5" x14ac:dyDescent="0.2">
      <c r="B1014" s="10"/>
      <c r="C1014" s="10"/>
      <c r="D1014" s="10"/>
      <c r="E1014" s="10"/>
    </row>
    <row r="1015" spans="2:5" x14ac:dyDescent="0.2">
      <c r="B1015" s="10"/>
      <c r="C1015" s="10"/>
      <c r="D1015" s="10"/>
      <c r="E1015" s="10"/>
    </row>
    <row r="1016" spans="2:5" x14ac:dyDescent="0.2">
      <c r="B1016" s="10"/>
      <c r="C1016" s="10"/>
      <c r="D1016" s="10"/>
      <c r="E1016" s="10"/>
    </row>
    <row r="1017" spans="2:5" x14ac:dyDescent="0.2">
      <c r="B1017" s="10"/>
      <c r="C1017" s="10"/>
      <c r="D1017" s="10"/>
      <c r="E1017" s="10"/>
    </row>
    <row r="1018" spans="2:5" x14ac:dyDescent="0.2">
      <c r="B1018" s="10"/>
      <c r="C1018" s="10"/>
      <c r="D1018" s="10"/>
      <c r="E1018" s="10"/>
    </row>
    <row r="1019" spans="2:5" x14ac:dyDescent="0.2">
      <c r="B1019" s="10"/>
      <c r="C1019" s="10"/>
      <c r="D1019" s="10"/>
      <c r="E1019" s="10"/>
    </row>
    <row r="1020" spans="2:5" x14ac:dyDescent="0.2">
      <c r="B1020" s="10"/>
      <c r="C1020" s="10"/>
      <c r="D1020" s="10"/>
      <c r="E1020" s="10"/>
    </row>
    <row r="1021" spans="2:5" x14ac:dyDescent="0.2">
      <c r="B1021" s="10"/>
      <c r="C1021" s="10"/>
      <c r="D1021" s="10"/>
      <c r="E1021" s="10"/>
    </row>
    <row r="1022" spans="2:5" x14ac:dyDescent="0.2">
      <c r="B1022" s="10"/>
      <c r="C1022" s="10"/>
      <c r="D1022" s="10"/>
      <c r="E1022" s="10"/>
    </row>
    <row r="1023" spans="2:5" x14ac:dyDescent="0.2">
      <c r="B1023" s="10"/>
      <c r="C1023" s="10"/>
      <c r="D1023" s="10"/>
      <c r="E1023" s="10"/>
    </row>
    <row r="1024" spans="2:5" x14ac:dyDescent="0.2">
      <c r="B1024" s="10"/>
      <c r="C1024" s="10"/>
      <c r="D1024" s="10"/>
      <c r="E1024" s="10"/>
    </row>
    <row r="1025" spans="2:5" x14ac:dyDescent="0.2">
      <c r="B1025" s="10"/>
      <c r="C1025" s="10"/>
      <c r="D1025" s="10"/>
      <c r="E1025" s="10"/>
    </row>
    <row r="1026" spans="2:5" x14ac:dyDescent="0.2">
      <c r="B1026" s="10"/>
      <c r="C1026" s="10"/>
      <c r="D1026" s="10"/>
      <c r="E1026" s="10"/>
    </row>
    <row r="1027" spans="2:5" x14ac:dyDescent="0.2">
      <c r="B1027" s="10"/>
      <c r="C1027" s="10"/>
      <c r="D1027" s="10"/>
      <c r="E1027" s="10"/>
    </row>
    <row r="1028" spans="2:5" x14ac:dyDescent="0.2">
      <c r="B1028" s="10"/>
      <c r="C1028" s="10"/>
      <c r="D1028" s="10"/>
      <c r="E1028" s="10"/>
    </row>
    <row r="1029" spans="2:5" x14ac:dyDescent="0.2">
      <c r="B1029" s="10"/>
      <c r="C1029" s="10"/>
      <c r="D1029" s="10"/>
      <c r="E1029" s="10"/>
    </row>
    <row r="1030" spans="2:5" x14ac:dyDescent="0.2">
      <c r="B1030" s="10"/>
      <c r="C1030" s="10"/>
      <c r="D1030" s="10"/>
      <c r="E1030" s="10"/>
    </row>
    <row r="1031" spans="2:5" x14ac:dyDescent="0.2">
      <c r="B1031" s="10"/>
      <c r="C1031" s="10"/>
      <c r="D1031" s="10"/>
      <c r="E1031" s="10"/>
    </row>
    <row r="1032" spans="2:5" x14ac:dyDescent="0.2">
      <c r="B1032" s="10"/>
      <c r="C1032" s="10"/>
      <c r="D1032" s="10"/>
      <c r="E1032" s="10"/>
    </row>
    <row r="1033" spans="2:5" x14ac:dyDescent="0.2">
      <c r="B1033" s="10"/>
      <c r="C1033" s="10"/>
      <c r="D1033" s="10"/>
      <c r="E1033" s="10"/>
    </row>
    <row r="1034" spans="2:5" x14ac:dyDescent="0.2">
      <c r="B1034" s="10"/>
      <c r="C1034" s="10"/>
      <c r="D1034" s="10"/>
      <c r="E1034" s="10"/>
    </row>
    <row r="1035" spans="2:5" x14ac:dyDescent="0.2">
      <c r="B1035" s="10"/>
      <c r="C1035" s="10"/>
      <c r="D1035" s="10"/>
      <c r="E1035" s="10"/>
    </row>
    <row r="1036" spans="2:5" x14ac:dyDescent="0.2">
      <c r="B1036" s="10"/>
      <c r="C1036" s="10"/>
      <c r="D1036" s="10"/>
      <c r="E1036" s="10"/>
    </row>
    <row r="1037" spans="2:5" x14ac:dyDescent="0.2">
      <c r="B1037" s="10"/>
      <c r="C1037" s="10"/>
      <c r="D1037" s="10"/>
      <c r="E1037" s="10"/>
    </row>
    <row r="1038" spans="2:5" x14ac:dyDescent="0.2">
      <c r="B1038" s="10"/>
      <c r="C1038" s="10"/>
      <c r="D1038" s="10"/>
      <c r="E1038" s="10"/>
    </row>
    <row r="1039" spans="2:5" x14ac:dyDescent="0.2">
      <c r="B1039" s="10"/>
      <c r="C1039" s="10"/>
      <c r="D1039" s="10"/>
      <c r="E1039" s="10"/>
    </row>
    <row r="1040" spans="2:5" x14ac:dyDescent="0.2">
      <c r="B1040" s="10"/>
      <c r="C1040" s="10"/>
      <c r="D1040" s="10"/>
      <c r="E1040" s="10"/>
    </row>
    <row r="1041" spans="2:5" x14ac:dyDescent="0.2">
      <c r="B1041" s="10"/>
      <c r="C1041" s="10"/>
      <c r="D1041" s="10"/>
      <c r="E1041" s="10"/>
    </row>
    <row r="1042" spans="2:5" x14ac:dyDescent="0.2">
      <c r="B1042" s="10"/>
      <c r="C1042" s="10"/>
      <c r="D1042" s="10"/>
      <c r="E1042" s="10"/>
    </row>
    <row r="1043" spans="2:5" x14ac:dyDescent="0.2">
      <c r="B1043" s="10"/>
      <c r="C1043" s="10"/>
      <c r="D1043" s="10"/>
      <c r="E1043" s="10"/>
    </row>
    <row r="1044" spans="2:5" x14ac:dyDescent="0.2">
      <c r="B1044" s="10"/>
      <c r="C1044" s="10"/>
      <c r="D1044" s="10"/>
      <c r="E1044" s="10"/>
    </row>
    <row r="1045" spans="2:5" x14ac:dyDescent="0.2">
      <c r="B1045" s="10"/>
      <c r="C1045" s="10"/>
      <c r="D1045" s="10"/>
      <c r="E1045" s="10"/>
    </row>
    <row r="1046" spans="2:5" x14ac:dyDescent="0.2">
      <c r="B1046" s="10"/>
      <c r="C1046" s="10"/>
      <c r="D1046" s="10"/>
      <c r="E1046" s="10"/>
    </row>
    <row r="1047" spans="2:5" x14ac:dyDescent="0.2">
      <c r="B1047" s="10"/>
      <c r="C1047" s="10"/>
      <c r="D1047" s="10"/>
      <c r="E1047" s="10"/>
    </row>
    <row r="1048" spans="2:5" x14ac:dyDescent="0.2">
      <c r="B1048" s="10"/>
      <c r="C1048" s="10"/>
      <c r="D1048" s="10"/>
      <c r="E1048" s="10"/>
    </row>
    <row r="1049" spans="2:5" x14ac:dyDescent="0.2">
      <c r="B1049" s="10"/>
      <c r="C1049" s="10"/>
      <c r="D1049" s="10"/>
      <c r="E1049" s="10"/>
    </row>
    <row r="1050" spans="2:5" x14ac:dyDescent="0.2">
      <c r="B1050" s="10"/>
      <c r="C1050" s="10"/>
      <c r="D1050" s="10"/>
      <c r="E1050" s="10"/>
    </row>
    <row r="1051" spans="2:5" x14ac:dyDescent="0.2">
      <c r="B1051" s="10"/>
      <c r="C1051" s="10"/>
      <c r="D1051" s="10"/>
      <c r="E1051" s="10"/>
    </row>
    <row r="1052" spans="2:5" x14ac:dyDescent="0.2">
      <c r="B1052" s="10"/>
      <c r="C1052" s="10"/>
      <c r="D1052" s="10"/>
      <c r="E1052" s="10"/>
    </row>
    <row r="1053" spans="2:5" x14ac:dyDescent="0.2">
      <c r="B1053" s="10"/>
      <c r="C1053" s="10"/>
      <c r="D1053" s="10"/>
      <c r="E1053" s="10"/>
    </row>
    <row r="1054" spans="2:5" x14ac:dyDescent="0.2">
      <c r="B1054" s="10"/>
      <c r="C1054" s="10"/>
      <c r="D1054" s="10"/>
      <c r="E1054" s="10"/>
    </row>
    <row r="1055" spans="2:5" x14ac:dyDescent="0.2">
      <c r="B1055" s="10"/>
      <c r="C1055" s="10"/>
      <c r="D1055" s="10"/>
      <c r="E1055" s="10"/>
    </row>
    <row r="1056" spans="2:5" x14ac:dyDescent="0.2">
      <c r="B1056" s="10"/>
      <c r="C1056" s="10"/>
      <c r="D1056" s="10"/>
      <c r="E1056" s="10"/>
    </row>
    <row r="1057" spans="2:5" x14ac:dyDescent="0.2">
      <c r="B1057" s="10"/>
      <c r="C1057" s="10"/>
      <c r="D1057" s="10"/>
      <c r="E1057" s="10"/>
    </row>
    <row r="1058" spans="2:5" x14ac:dyDescent="0.2">
      <c r="B1058" s="10"/>
      <c r="C1058" s="10"/>
      <c r="D1058" s="10"/>
      <c r="E1058" s="10"/>
    </row>
    <row r="1059" spans="2:5" x14ac:dyDescent="0.2">
      <c r="B1059" s="10"/>
      <c r="C1059" s="10"/>
      <c r="D1059" s="10"/>
      <c r="E1059" s="10"/>
    </row>
    <row r="1060" spans="2:5" x14ac:dyDescent="0.2">
      <c r="B1060" s="10"/>
      <c r="C1060" s="10"/>
      <c r="D1060" s="10"/>
      <c r="E1060" s="10"/>
    </row>
    <row r="1061" spans="2:5" x14ac:dyDescent="0.2">
      <c r="B1061" s="10"/>
      <c r="C1061" s="10"/>
      <c r="D1061" s="10"/>
      <c r="E1061" s="10"/>
    </row>
    <row r="1062" spans="2:5" x14ac:dyDescent="0.2">
      <c r="B1062" s="10"/>
      <c r="C1062" s="10"/>
      <c r="D1062" s="10"/>
      <c r="E1062" s="10"/>
    </row>
    <row r="1063" spans="2:5" x14ac:dyDescent="0.2">
      <c r="B1063" s="10"/>
      <c r="C1063" s="10"/>
      <c r="D1063" s="10"/>
      <c r="E1063" s="10"/>
    </row>
    <row r="1064" spans="2:5" x14ac:dyDescent="0.2">
      <c r="B1064" s="10"/>
      <c r="C1064" s="10"/>
      <c r="D1064" s="10"/>
      <c r="E1064" s="10"/>
    </row>
    <row r="1065" spans="2:5" x14ac:dyDescent="0.2">
      <c r="B1065" s="10"/>
      <c r="C1065" s="10"/>
      <c r="D1065" s="10"/>
      <c r="E1065" s="10"/>
    </row>
    <row r="1066" spans="2:5" x14ac:dyDescent="0.2">
      <c r="B1066" s="10"/>
      <c r="C1066" s="10"/>
      <c r="D1066" s="10"/>
      <c r="E1066" s="10"/>
    </row>
    <row r="1067" spans="2:5" x14ac:dyDescent="0.2">
      <c r="B1067" s="10"/>
      <c r="C1067" s="10"/>
      <c r="D1067" s="10"/>
      <c r="E1067" s="10"/>
    </row>
    <row r="1068" spans="2:5" x14ac:dyDescent="0.2">
      <c r="B1068" s="10"/>
      <c r="C1068" s="10"/>
      <c r="D1068" s="10"/>
      <c r="E1068" s="10"/>
    </row>
    <row r="1069" spans="2:5" x14ac:dyDescent="0.2">
      <c r="B1069" s="10"/>
      <c r="C1069" s="10"/>
      <c r="D1069" s="10"/>
      <c r="E1069" s="10"/>
    </row>
    <row r="1070" spans="2:5" x14ac:dyDescent="0.2">
      <c r="B1070" s="10"/>
      <c r="C1070" s="10"/>
      <c r="D1070" s="10"/>
      <c r="E1070" s="10"/>
    </row>
    <row r="1071" spans="2:5" x14ac:dyDescent="0.2">
      <c r="B1071" s="10"/>
      <c r="C1071" s="10"/>
      <c r="D1071" s="10"/>
      <c r="E1071" s="10"/>
    </row>
    <row r="1072" spans="2:5" x14ac:dyDescent="0.2">
      <c r="B1072" s="10"/>
      <c r="C1072" s="10"/>
      <c r="D1072" s="10"/>
      <c r="E1072" s="10"/>
    </row>
    <row r="1073" spans="2:5" x14ac:dyDescent="0.2">
      <c r="B1073" s="10"/>
      <c r="C1073" s="10"/>
      <c r="D1073" s="10"/>
      <c r="E1073" s="10"/>
    </row>
    <row r="1074" spans="2:5" x14ac:dyDescent="0.2">
      <c r="B1074" s="10"/>
      <c r="C1074" s="10"/>
      <c r="D1074" s="10"/>
      <c r="E1074" s="10"/>
    </row>
    <row r="1075" spans="2:5" x14ac:dyDescent="0.2">
      <c r="B1075" s="10"/>
      <c r="C1075" s="10"/>
      <c r="D1075" s="10"/>
      <c r="E1075" s="10"/>
    </row>
    <row r="1076" spans="2:5" x14ac:dyDescent="0.2">
      <c r="B1076" s="10"/>
      <c r="C1076" s="10"/>
      <c r="D1076" s="10"/>
      <c r="E1076" s="10"/>
    </row>
    <row r="1077" spans="2:5" x14ac:dyDescent="0.2">
      <c r="B1077" s="10"/>
      <c r="C1077" s="10"/>
      <c r="D1077" s="10"/>
      <c r="E1077" s="10"/>
    </row>
    <row r="1078" spans="2:5" x14ac:dyDescent="0.2">
      <c r="B1078" s="10"/>
      <c r="C1078" s="10"/>
      <c r="D1078" s="10"/>
      <c r="E1078" s="10"/>
    </row>
    <row r="1079" spans="2:5" x14ac:dyDescent="0.2">
      <c r="B1079" s="10"/>
      <c r="C1079" s="10"/>
      <c r="D1079" s="10"/>
      <c r="E1079" s="10"/>
    </row>
    <row r="1080" spans="2:5" x14ac:dyDescent="0.2">
      <c r="B1080" s="10"/>
      <c r="C1080" s="10"/>
      <c r="D1080" s="10"/>
      <c r="E1080" s="10"/>
    </row>
    <row r="1081" spans="2:5" x14ac:dyDescent="0.2">
      <c r="B1081" s="10"/>
      <c r="C1081" s="10"/>
      <c r="D1081" s="10"/>
      <c r="E1081" s="10"/>
    </row>
    <row r="1082" spans="2:5" x14ac:dyDescent="0.2">
      <c r="B1082" s="10"/>
      <c r="C1082" s="10"/>
      <c r="D1082" s="10"/>
      <c r="E1082" s="10"/>
    </row>
    <row r="1083" spans="2:5" x14ac:dyDescent="0.2">
      <c r="B1083" s="10"/>
      <c r="C1083" s="10"/>
      <c r="D1083" s="10"/>
      <c r="E1083" s="10"/>
    </row>
    <row r="1084" spans="2:5" x14ac:dyDescent="0.2">
      <c r="B1084" s="10"/>
      <c r="C1084" s="10"/>
      <c r="D1084" s="10"/>
      <c r="E1084" s="10"/>
    </row>
    <row r="1085" spans="2:5" x14ac:dyDescent="0.2">
      <c r="B1085" s="10"/>
      <c r="C1085" s="10"/>
      <c r="D1085" s="10"/>
      <c r="E1085" s="10"/>
    </row>
    <row r="1086" spans="2:5" x14ac:dyDescent="0.2">
      <c r="B1086" s="10"/>
      <c r="C1086" s="10"/>
      <c r="D1086" s="10"/>
      <c r="E1086" s="10"/>
    </row>
    <row r="1087" spans="2:5" x14ac:dyDescent="0.2">
      <c r="B1087" s="10"/>
      <c r="C1087" s="10"/>
      <c r="D1087" s="10"/>
      <c r="E1087" s="10"/>
    </row>
    <row r="1088" spans="2:5" x14ac:dyDescent="0.2">
      <c r="B1088" s="10"/>
      <c r="C1088" s="10"/>
      <c r="D1088" s="10"/>
      <c r="E1088" s="10"/>
    </row>
    <row r="1089" spans="2:5" x14ac:dyDescent="0.2">
      <c r="B1089" s="10"/>
      <c r="C1089" s="10"/>
      <c r="D1089" s="10"/>
      <c r="E1089" s="10"/>
    </row>
    <row r="1090" spans="2:5" x14ac:dyDescent="0.2">
      <c r="B1090" s="10"/>
      <c r="C1090" s="10"/>
      <c r="D1090" s="10"/>
      <c r="E1090" s="10"/>
    </row>
    <row r="1091" spans="2:5" x14ac:dyDescent="0.2">
      <c r="B1091" s="10"/>
      <c r="C1091" s="10"/>
      <c r="D1091" s="10"/>
      <c r="E1091" s="10"/>
    </row>
    <row r="1092" spans="2:5" x14ac:dyDescent="0.2">
      <c r="B1092" s="10"/>
      <c r="C1092" s="10"/>
      <c r="D1092" s="10"/>
      <c r="E1092" s="10"/>
    </row>
    <row r="1093" spans="2:5" x14ac:dyDescent="0.2">
      <c r="B1093" s="10"/>
      <c r="C1093" s="10"/>
      <c r="D1093" s="10"/>
      <c r="E1093" s="10"/>
    </row>
    <row r="1094" spans="2:5" x14ac:dyDescent="0.2">
      <c r="B1094" s="10"/>
      <c r="C1094" s="10"/>
      <c r="D1094" s="10"/>
      <c r="E1094" s="10"/>
    </row>
    <row r="1095" spans="2:5" x14ac:dyDescent="0.2">
      <c r="B1095" s="10"/>
      <c r="C1095" s="10"/>
      <c r="D1095" s="10"/>
      <c r="E1095" s="10"/>
    </row>
    <row r="1096" spans="2:5" x14ac:dyDescent="0.2">
      <c r="B1096" s="10"/>
      <c r="C1096" s="10"/>
      <c r="D1096" s="10"/>
      <c r="E1096" s="10"/>
    </row>
    <row r="1097" spans="2:5" x14ac:dyDescent="0.2">
      <c r="B1097" s="10"/>
      <c r="C1097" s="10"/>
      <c r="D1097" s="10"/>
      <c r="E1097" s="10"/>
    </row>
    <row r="1098" spans="2:5" x14ac:dyDescent="0.2">
      <c r="B1098" s="10"/>
      <c r="C1098" s="10"/>
      <c r="D1098" s="10"/>
      <c r="E1098" s="10"/>
    </row>
    <row r="1099" spans="2:5" x14ac:dyDescent="0.2">
      <c r="B1099" s="10"/>
      <c r="C1099" s="10"/>
      <c r="D1099" s="10"/>
      <c r="E1099" s="10"/>
    </row>
    <row r="1100" spans="2:5" x14ac:dyDescent="0.2">
      <c r="B1100" s="10"/>
      <c r="C1100" s="10"/>
      <c r="D1100" s="10"/>
      <c r="E1100" s="10"/>
    </row>
    <row r="1101" spans="2:5" x14ac:dyDescent="0.2">
      <c r="B1101" s="10"/>
      <c r="C1101" s="10"/>
      <c r="D1101" s="10"/>
      <c r="E1101" s="10"/>
    </row>
    <row r="1102" spans="2:5" x14ac:dyDescent="0.2">
      <c r="B1102" s="10"/>
      <c r="C1102" s="10"/>
      <c r="D1102" s="10"/>
      <c r="E1102" s="10"/>
    </row>
    <row r="1103" spans="2:5" x14ac:dyDescent="0.2">
      <c r="B1103" s="10"/>
      <c r="C1103" s="10"/>
      <c r="D1103" s="10"/>
      <c r="E1103" s="10"/>
    </row>
    <row r="1104" spans="2:5" x14ac:dyDescent="0.2">
      <c r="B1104" s="10"/>
      <c r="C1104" s="10"/>
      <c r="D1104" s="10"/>
      <c r="E1104" s="10"/>
    </row>
    <row r="1105" spans="2:5" x14ac:dyDescent="0.2">
      <c r="B1105" s="10"/>
      <c r="C1105" s="10"/>
      <c r="D1105" s="10"/>
      <c r="E1105" s="10"/>
    </row>
    <row r="1106" spans="2:5" x14ac:dyDescent="0.2">
      <c r="B1106" s="10"/>
      <c r="C1106" s="10"/>
      <c r="D1106" s="10"/>
      <c r="E1106" s="10"/>
    </row>
    <row r="1107" spans="2:5" x14ac:dyDescent="0.2">
      <c r="B1107" s="10"/>
      <c r="C1107" s="10"/>
      <c r="D1107" s="10"/>
      <c r="E1107" s="10"/>
    </row>
    <row r="1108" spans="2:5" x14ac:dyDescent="0.2">
      <c r="B1108" s="10"/>
      <c r="C1108" s="10"/>
      <c r="D1108" s="10"/>
      <c r="E1108" s="10"/>
    </row>
    <row r="1109" spans="2:5" x14ac:dyDescent="0.2">
      <c r="B1109" s="10"/>
      <c r="C1109" s="10"/>
      <c r="D1109" s="10"/>
      <c r="E1109" s="10"/>
    </row>
    <row r="1110" spans="2:5" x14ac:dyDescent="0.2">
      <c r="B1110" s="10"/>
      <c r="C1110" s="10"/>
      <c r="D1110" s="10"/>
      <c r="E1110" s="10"/>
    </row>
    <row r="1111" spans="2:5" x14ac:dyDescent="0.2">
      <c r="B1111" s="10"/>
      <c r="C1111" s="10"/>
      <c r="D1111" s="10"/>
      <c r="E1111" s="10"/>
    </row>
    <row r="1112" spans="2:5" x14ac:dyDescent="0.2">
      <c r="B1112" s="10"/>
      <c r="C1112" s="10"/>
      <c r="D1112" s="10"/>
      <c r="E1112" s="10"/>
    </row>
    <row r="1113" spans="2:5" x14ac:dyDescent="0.2">
      <c r="B1113" s="10"/>
      <c r="C1113" s="10"/>
      <c r="D1113" s="10"/>
      <c r="E1113" s="10"/>
    </row>
    <row r="1114" spans="2:5" x14ac:dyDescent="0.2">
      <c r="B1114" s="10"/>
      <c r="C1114" s="10"/>
      <c r="D1114" s="10"/>
      <c r="E1114" s="10"/>
    </row>
    <row r="1115" spans="2:5" x14ac:dyDescent="0.2">
      <c r="B1115" s="10"/>
      <c r="C1115" s="10"/>
      <c r="D1115" s="10"/>
      <c r="E1115" s="10"/>
    </row>
    <row r="1116" spans="2:5" x14ac:dyDescent="0.2">
      <c r="B1116" s="10"/>
      <c r="C1116" s="10"/>
      <c r="D1116" s="10"/>
      <c r="E1116" s="10"/>
    </row>
    <row r="1117" spans="2:5" x14ac:dyDescent="0.2">
      <c r="B1117" s="10"/>
      <c r="C1117" s="10"/>
      <c r="D1117" s="10"/>
      <c r="E1117" s="10"/>
    </row>
    <row r="1118" spans="2:5" x14ac:dyDescent="0.2">
      <c r="B1118" s="10"/>
      <c r="C1118" s="10"/>
      <c r="D1118" s="10"/>
      <c r="E1118" s="10"/>
    </row>
    <row r="1119" spans="2:5" x14ac:dyDescent="0.2">
      <c r="B1119" s="10"/>
      <c r="C1119" s="10"/>
      <c r="D1119" s="10"/>
      <c r="E1119" s="10"/>
    </row>
    <row r="1120" spans="2:5" x14ac:dyDescent="0.2">
      <c r="B1120" s="10"/>
      <c r="C1120" s="10"/>
      <c r="D1120" s="10"/>
      <c r="E1120" s="10"/>
    </row>
    <row r="1121" spans="2:5" x14ac:dyDescent="0.2">
      <c r="B1121" s="10"/>
      <c r="C1121" s="10"/>
      <c r="D1121" s="10"/>
      <c r="E1121" s="10"/>
    </row>
    <row r="1122" spans="2:5" x14ac:dyDescent="0.2">
      <c r="B1122" s="10"/>
      <c r="C1122" s="10"/>
      <c r="D1122" s="10"/>
      <c r="E1122" s="10"/>
    </row>
    <row r="1123" spans="2:5" x14ac:dyDescent="0.2">
      <c r="B1123" s="10"/>
      <c r="C1123" s="10"/>
      <c r="D1123" s="10"/>
      <c r="E1123" s="10"/>
    </row>
    <row r="1124" spans="2:5" x14ac:dyDescent="0.2">
      <c r="B1124" s="10"/>
      <c r="C1124" s="10"/>
      <c r="D1124" s="10"/>
      <c r="E1124" s="10"/>
    </row>
    <row r="1125" spans="2:5" x14ac:dyDescent="0.2">
      <c r="B1125" s="10"/>
      <c r="C1125" s="10"/>
      <c r="D1125" s="10"/>
      <c r="E1125" s="10"/>
    </row>
    <row r="1126" spans="2:5" x14ac:dyDescent="0.2">
      <c r="B1126" s="10"/>
      <c r="C1126" s="10"/>
      <c r="D1126" s="10"/>
      <c r="E1126" s="10"/>
    </row>
    <row r="1127" spans="2:5" x14ac:dyDescent="0.2">
      <c r="B1127" s="10"/>
      <c r="C1127" s="10"/>
      <c r="D1127" s="10"/>
      <c r="E1127" s="10"/>
    </row>
    <row r="1128" spans="2:5" x14ac:dyDescent="0.2">
      <c r="B1128" s="10"/>
      <c r="C1128" s="10"/>
      <c r="D1128" s="10"/>
      <c r="E1128" s="10"/>
    </row>
    <row r="1129" spans="2:5" x14ac:dyDescent="0.2">
      <c r="B1129" s="10"/>
      <c r="C1129" s="10"/>
      <c r="D1129" s="10"/>
      <c r="E1129" s="10"/>
    </row>
    <row r="1130" spans="2:5" x14ac:dyDescent="0.2">
      <c r="B1130" s="10"/>
      <c r="C1130" s="10"/>
      <c r="D1130" s="10"/>
      <c r="E1130" s="10"/>
    </row>
    <row r="1131" spans="2:5" x14ac:dyDescent="0.2">
      <c r="B1131" s="10"/>
      <c r="C1131" s="10"/>
      <c r="D1131" s="10"/>
      <c r="E1131" s="10"/>
    </row>
    <row r="1132" spans="2:5" x14ac:dyDescent="0.2">
      <c r="B1132" s="10"/>
      <c r="C1132" s="10"/>
      <c r="D1132" s="10"/>
      <c r="E1132" s="10"/>
    </row>
    <row r="1133" spans="2:5" x14ac:dyDescent="0.2">
      <c r="B1133" s="10"/>
      <c r="C1133" s="10"/>
      <c r="D1133" s="10"/>
      <c r="E1133" s="10"/>
    </row>
    <row r="1134" spans="2:5" x14ac:dyDescent="0.2">
      <c r="B1134" s="10"/>
      <c r="C1134" s="10"/>
      <c r="D1134" s="10"/>
      <c r="E1134" s="10"/>
    </row>
    <row r="1135" spans="2:5" x14ac:dyDescent="0.2">
      <c r="B1135" s="10"/>
      <c r="C1135" s="10"/>
      <c r="D1135" s="10"/>
      <c r="E1135" s="10"/>
    </row>
    <row r="1136" spans="2:5" x14ac:dyDescent="0.2">
      <c r="B1136" s="10"/>
      <c r="C1136" s="10"/>
      <c r="D1136" s="10"/>
      <c r="E1136" s="10"/>
    </row>
    <row r="1137" spans="2:5" x14ac:dyDescent="0.2">
      <c r="B1137" s="10"/>
      <c r="C1137" s="10"/>
      <c r="D1137" s="10"/>
      <c r="E1137" s="10"/>
    </row>
    <row r="1138" spans="2:5" x14ac:dyDescent="0.2">
      <c r="B1138" s="10"/>
      <c r="C1138" s="10"/>
      <c r="D1138" s="10"/>
      <c r="E1138" s="10"/>
    </row>
    <row r="1139" spans="2:5" x14ac:dyDescent="0.2">
      <c r="B1139" s="10"/>
      <c r="C1139" s="10"/>
      <c r="D1139" s="10"/>
      <c r="E1139" s="10"/>
    </row>
    <row r="1140" spans="2:5" x14ac:dyDescent="0.2">
      <c r="B1140" s="10"/>
      <c r="C1140" s="10"/>
      <c r="D1140" s="10"/>
      <c r="E1140" s="10"/>
    </row>
    <row r="1141" spans="2:5" x14ac:dyDescent="0.2">
      <c r="B1141" s="10"/>
      <c r="C1141" s="10"/>
      <c r="D1141" s="10"/>
      <c r="E1141" s="10"/>
    </row>
    <row r="1142" spans="2:5" x14ac:dyDescent="0.2">
      <c r="B1142" s="10"/>
      <c r="C1142" s="10"/>
      <c r="D1142" s="10"/>
      <c r="E1142" s="10"/>
    </row>
    <row r="1143" spans="2:5" x14ac:dyDescent="0.2">
      <c r="B1143" s="10"/>
      <c r="C1143" s="10"/>
      <c r="D1143" s="10"/>
      <c r="E1143" s="10"/>
    </row>
    <row r="1144" spans="2:5" x14ac:dyDescent="0.2">
      <c r="B1144" s="10"/>
      <c r="C1144" s="10"/>
      <c r="D1144" s="10"/>
      <c r="E1144" s="10"/>
    </row>
    <row r="1145" spans="2:5" x14ac:dyDescent="0.2">
      <c r="B1145" s="10"/>
      <c r="C1145" s="10"/>
      <c r="D1145" s="10"/>
      <c r="E1145" s="10"/>
    </row>
    <row r="1146" spans="2:5" x14ac:dyDescent="0.2">
      <c r="B1146" s="10"/>
      <c r="C1146" s="10"/>
      <c r="D1146" s="10"/>
      <c r="E1146" s="10"/>
    </row>
    <row r="1147" spans="2:5" x14ac:dyDescent="0.2">
      <c r="B1147" s="10"/>
      <c r="C1147" s="10"/>
      <c r="D1147" s="10"/>
      <c r="E1147" s="10"/>
    </row>
    <row r="1148" spans="2:5" x14ac:dyDescent="0.2">
      <c r="B1148" s="10"/>
      <c r="C1148" s="10"/>
      <c r="D1148" s="10"/>
      <c r="E1148" s="10"/>
    </row>
    <row r="1149" spans="2:5" x14ac:dyDescent="0.2">
      <c r="B1149" s="10"/>
      <c r="C1149" s="10"/>
      <c r="D1149" s="10"/>
      <c r="E1149" s="10"/>
    </row>
    <row r="1150" spans="2:5" x14ac:dyDescent="0.2">
      <c r="B1150" s="10"/>
      <c r="C1150" s="10"/>
      <c r="D1150" s="10"/>
      <c r="E1150" s="10"/>
    </row>
    <row r="1151" spans="2:5" x14ac:dyDescent="0.2">
      <c r="B1151" s="10"/>
      <c r="C1151" s="10"/>
      <c r="D1151" s="10"/>
      <c r="E1151" s="10"/>
    </row>
    <row r="1152" spans="2:5" x14ac:dyDescent="0.2">
      <c r="B1152" s="10"/>
      <c r="C1152" s="10"/>
      <c r="D1152" s="10"/>
      <c r="E1152" s="10"/>
    </row>
    <row r="1153" spans="2:5" x14ac:dyDescent="0.2">
      <c r="B1153" s="10"/>
      <c r="C1153" s="10"/>
      <c r="D1153" s="10"/>
      <c r="E1153" s="10"/>
    </row>
    <row r="1154" spans="2:5" x14ac:dyDescent="0.2">
      <c r="B1154" s="10"/>
      <c r="C1154" s="10"/>
      <c r="D1154" s="10"/>
      <c r="E1154" s="10"/>
    </row>
    <row r="1155" spans="2:5" x14ac:dyDescent="0.2">
      <c r="B1155" s="10"/>
      <c r="C1155" s="10"/>
      <c r="D1155" s="10"/>
      <c r="E1155" s="10"/>
    </row>
    <row r="1156" spans="2:5" x14ac:dyDescent="0.2">
      <c r="B1156" s="10"/>
      <c r="C1156" s="10"/>
      <c r="D1156" s="10"/>
      <c r="E1156" s="10"/>
    </row>
    <row r="1157" spans="2:5" x14ac:dyDescent="0.2">
      <c r="B1157" s="10"/>
      <c r="C1157" s="10"/>
      <c r="D1157" s="10"/>
      <c r="E1157" s="10"/>
    </row>
    <row r="1158" spans="2:5" x14ac:dyDescent="0.2">
      <c r="B1158" s="10"/>
      <c r="C1158" s="10"/>
      <c r="D1158" s="10"/>
      <c r="E1158" s="10"/>
    </row>
    <row r="1159" spans="2:5" x14ac:dyDescent="0.2">
      <c r="B1159" s="10"/>
      <c r="C1159" s="10"/>
      <c r="D1159" s="10"/>
      <c r="E1159" s="10"/>
    </row>
    <row r="1160" spans="2:5" x14ac:dyDescent="0.2">
      <c r="B1160" s="10"/>
      <c r="C1160" s="10"/>
      <c r="D1160" s="10"/>
      <c r="E1160" s="10"/>
    </row>
    <row r="1161" spans="2:5" x14ac:dyDescent="0.2">
      <c r="B1161" s="10"/>
      <c r="C1161" s="10"/>
      <c r="D1161" s="10"/>
      <c r="E1161" s="10"/>
    </row>
    <row r="1162" spans="2:5" x14ac:dyDescent="0.2">
      <c r="B1162" s="10"/>
      <c r="C1162" s="10"/>
      <c r="D1162" s="10"/>
      <c r="E1162" s="10"/>
    </row>
    <row r="1163" spans="2:5" x14ac:dyDescent="0.2">
      <c r="B1163" s="10"/>
      <c r="C1163" s="10"/>
      <c r="D1163" s="10"/>
      <c r="E1163" s="10"/>
    </row>
    <row r="1164" spans="2:5" x14ac:dyDescent="0.2">
      <c r="B1164" s="10"/>
      <c r="C1164" s="10"/>
      <c r="D1164" s="10"/>
      <c r="E1164" s="10"/>
    </row>
    <row r="1165" spans="2:5" x14ac:dyDescent="0.2">
      <c r="B1165" s="10"/>
      <c r="C1165" s="10"/>
      <c r="D1165" s="10"/>
      <c r="E1165" s="10"/>
    </row>
    <row r="1166" spans="2:5" x14ac:dyDescent="0.2">
      <c r="B1166" s="10"/>
      <c r="C1166" s="10"/>
      <c r="D1166" s="10"/>
      <c r="E1166" s="10"/>
    </row>
    <row r="1167" spans="2:5" x14ac:dyDescent="0.2">
      <c r="B1167" s="10"/>
      <c r="C1167" s="10"/>
      <c r="D1167" s="10"/>
      <c r="E1167" s="10"/>
    </row>
    <row r="1168" spans="2:5" x14ac:dyDescent="0.2">
      <c r="B1168" s="10"/>
      <c r="C1168" s="10"/>
      <c r="D1168" s="10"/>
      <c r="E1168" s="10"/>
    </row>
    <row r="1169" spans="2:5" x14ac:dyDescent="0.2">
      <c r="B1169" s="10"/>
      <c r="C1169" s="10"/>
      <c r="D1169" s="10"/>
      <c r="E1169" s="10"/>
    </row>
    <row r="1170" spans="2:5" x14ac:dyDescent="0.2">
      <c r="B1170" s="10"/>
      <c r="C1170" s="10"/>
      <c r="D1170" s="10"/>
      <c r="E1170" s="10"/>
    </row>
    <row r="1171" spans="2:5" x14ac:dyDescent="0.2">
      <c r="B1171" s="10"/>
      <c r="C1171" s="10"/>
      <c r="D1171" s="10"/>
      <c r="E1171" s="10"/>
    </row>
    <row r="1172" spans="2:5" x14ac:dyDescent="0.2">
      <c r="B1172" s="10"/>
      <c r="C1172" s="10"/>
      <c r="D1172" s="10"/>
      <c r="E1172" s="10"/>
    </row>
    <row r="1173" spans="2:5" x14ac:dyDescent="0.2">
      <c r="B1173" s="10"/>
      <c r="C1173" s="10"/>
      <c r="D1173" s="10"/>
      <c r="E1173" s="10"/>
    </row>
    <row r="1174" spans="2:5" x14ac:dyDescent="0.2">
      <c r="B1174" s="10"/>
      <c r="C1174" s="10"/>
      <c r="D1174" s="10"/>
      <c r="E1174" s="10"/>
    </row>
    <row r="1175" spans="2:5" x14ac:dyDescent="0.2">
      <c r="B1175" s="10"/>
      <c r="C1175" s="10"/>
      <c r="D1175" s="10"/>
      <c r="E1175" s="10"/>
    </row>
    <row r="1176" spans="2:5" x14ac:dyDescent="0.2">
      <c r="B1176" s="10"/>
      <c r="C1176" s="10"/>
      <c r="D1176" s="10"/>
      <c r="E1176" s="10"/>
    </row>
    <row r="1177" spans="2:5" x14ac:dyDescent="0.2">
      <c r="B1177" s="10"/>
      <c r="C1177" s="10"/>
      <c r="D1177" s="10"/>
      <c r="E1177" s="10"/>
    </row>
    <row r="1178" spans="2:5" x14ac:dyDescent="0.2">
      <c r="B1178" s="10"/>
      <c r="C1178" s="10"/>
      <c r="D1178" s="10"/>
      <c r="E1178" s="10"/>
    </row>
    <row r="1179" spans="2:5" x14ac:dyDescent="0.2">
      <c r="B1179" s="10"/>
      <c r="C1179" s="10"/>
      <c r="D1179" s="10"/>
      <c r="E1179" s="10"/>
    </row>
    <row r="1180" spans="2:5" x14ac:dyDescent="0.2">
      <c r="B1180" s="10"/>
      <c r="C1180" s="10"/>
      <c r="D1180" s="10"/>
      <c r="E1180" s="10"/>
    </row>
    <row r="1181" spans="2:5" x14ac:dyDescent="0.2">
      <c r="B1181" s="10"/>
      <c r="C1181" s="10"/>
      <c r="D1181" s="10"/>
      <c r="E1181" s="10"/>
    </row>
    <row r="1182" spans="2:5" x14ac:dyDescent="0.2">
      <c r="B1182" s="10"/>
      <c r="C1182" s="10"/>
      <c r="D1182" s="10"/>
      <c r="E1182" s="10"/>
    </row>
    <row r="1183" spans="2:5" x14ac:dyDescent="0.2">
      <c r="B1183" s="10"/>
      <c r="C1183" s="10"/>
      <c r="D1183" s="10"/>
      <c r="E1183" s="10"/>
    </row>
    <row r="1184" spans="2:5" x14ac:dyDescent="0.2">
      <c r="B1184" s="10"/>
      <c r="C1184" s="10"/>
      <c r="D1184" s="10"/>
      <c r="E1184" s="10"/>
    </row>
    <row r="1185" spans="2:5" x14ac:dyDescent="0.2">
      <c r="B1185" s="10"/>
      <c r="C1185" s="10"/>
      <c r="D1185" s="10"/>
      <c r="E1185" s="10"/>
    </row>
    <row r="1186" spans="2:5" x14ac:dyDescent="0.2">
      <c r="B1186" s="10"/>
      <c r="C1186" s="10"/>
      <c r="D1186" s="10"/>
      <c r="E1186" s="10"/>
    </row>
    <row r="1187" spans="2:5" x14ac:dyDescent="0.2">
      <c r="B1187" s="10"/>
      <c r="C1187" s="10"/>
      <c r="D1187" s="10"/>
      <c r="E1187" s="10"/>
    </row>
    <row r="1188" spans="2:5" x14ac:dyDescent="0.2">
      <c r="B1188" s="10"/>
      <c r="C1188" s="10"/>
      <c r="D1188" s="10"/>
      <c r="E1188" s="10"/>
    </row>
    <row r="1189" spans="2:5" x14ac:dyDescent="0.2">
      <c r="B1189" s="10"/>
      <c r="C1189" s="10"/>
      <c r="D1189" s="10"/>
      <c r="E1189" s="10"/>
    </row>
    <row r="1190" spans="2:5" x14ac:dyDescent="0.2">
      <c r="B1190" s="10"/>
      <c r="C1190" s="10"/>
      <c r="D1190" s="10"/>
      <c r="E1190" s="10"/>
    </row>
    <row r="1191" spans="2:5" x14ac:dyDescent="0.2">
      <c r="B1191" s="10"/>
      <c r="C1191" s="10"/>
      <c r="D1191" s="10"/>
      <c r="E1191" s="10"/>
    </row>
    <row r="1192" spans="2:5" x14ac:dyDescent="0.2">
      <c r="B1192" s="10"/>
      <c r="C1192" s="10"/>
      <c r="D1192" s="10"/>
      <c r="E1192" s="10"/>
    </row>
    <row r="1193" spans="2:5" x14ac:dyDescent="0.2">
      <c r="B1193" s="10"/>
      <c r="C1193" s="10"/>
      <c r="D1193" s="10"/>
      <c r="E1193" s="10"/>
    </row>
    <row r="1194" spans="2:5" x14ac:dyDescent="0.2">
      <c r="B1194" s="10"/>
      <c r="C1194" s="10"/>
      <c r="D1194" s="10"/>
      <c r="E1194" s="10"/>
    </row>
    <row r="1195" spans="2:5" x14ac:dyDescent="0.2">
      <c r="B1195" s="10"/>
      <c r="C1195" s="10"/>
      <c r="D1195" s="10"/>
      <c r="E1195" s="10"/>
    </row>
    <row r="1196" spans="2:5" x14ac:dyDescent="0.2">
      <c r="B1196" s="10"/>
      <c r="C1196" s="10"/>
      <c r="D1196" s="10"/>
      <c r="E1196" s="10"/>
    </row>
    <row r="1197" spans="2:5" x14ac:dyDescent="0.2">
      <c r="B1197" s="10"/>
      <c r="C1197" s="10"/>
      <c r="D1197" s="10"/>
      <c r="E1197" s="10"/>
    </row>
    <row r="1198" spans="2:5" x14ac:dyDescent="0.2">
      <c r="B1198" s="10"/>
      <c r="C1198" s="10"/>
      <c r="D1198" s="10"/>
      <c r="E1198" s="10"/>
    </row>
    <row r="1199" spans="2:5" x14ac:dyDescent="0.2">
      <c r="B1199" s="10"/>
      <c r="C1199" s="10"/>
      <c r="D1199" s="10"/>
      <c r="E1199" s="10"/>
    </row>
    <row r="1200" spans="2:5" x14ac:dyDescent="0.2">
      <c r="B1200" s="10"/>
      <c r="C1200" s="10"/>
      <c r="D1200" s="10"/>
      <c r="E1200" s="10"/>
    </row>
    <row r="1201" spans="2:5" x14ac:dyDescent="0.2">
      <c r="B1201" s="10"/>
      <c r="C1201" s="10"/>
      <c r="D1201" s="10"/>
      <c r="E1201" s="10"/>
    </row>
    <row r="1202" spans="2:5" x14ac:dyDescent="0.2">
      <c r="B1202" s="10"/>
      <c r="C1202" s="10"/>
      <c r="D1202" s="10"/>
      <c r="E1202" s="10"/>
    </row>
    <row r="1203" spans="2:5" x14ac:dyDescent="0.2">
      <c r="B1203" s="10"/>
      <c r="C1203" s="10"/>
      <c r="D1203" s="10"/>
      <c r="E1203" s="10"/>
    </row>
    <row r="1204" spans="2:5" x14ac:dyDescent="0.2">
      <c r="B1204" s="10"/>
      <c r="C1204" s="10"/>
      <c r="D1204" s="10"/>
      <c r="E1204" s="10"/>
    </row>
    <row r="1205" spans="2:5" x14ac:dyDescent="0.2">
      <c r="B1205" s="10"/>
      <c r="C1205" s="10"/>
      <c r="D1205" s="10"/>
      <c r="E1205" s="10"/>
    </row>
    <row r="1206" spans="2:5" x14ac:dyDescent="0.2">
      <c r="B1206" s="10"/>
      <c r="C1206" s="10"/>
      <c r="D1206" s="10"/>
      <c r="E1206" s="10"/>
    </row>
    <row r="1207" spans="2:5" x14ac:dyDescent="0.2">
      <c r="B1207" s="10"/>
      <c r="C1207" s="10"/>
      <c r="D1207" s="10"/>
      <c r="E1207" s="10"/>
    </row>
    <row r="1208" spans="2:5" x14ac:dyDescent="0.2">
      <c r="B1208" s="10"/>
      <c r="C1208" s="10"/>
      <c r="D1208" s="10"/>
      <c r="E1208" s="10"/>
    </row>
    <row r="1209" spans="2:5" x14ac:dyDescent="0.2">
      <c r="B1209" s="10"/>
      <c r="C1209" s="10"/>
      <c r="D1209" s="10"/>
      <c r="E1209" s="10"/>
    </row>
    <row r="1210" spans="2:5" x14ac:dyDescent="0.2">
      <c r="B1210" s="10"/>
      <c r="C1210" s="10"/>
      <c r="D1210" s="10"/>
      <c r="E1210" s="10"/>
    </row>
    <row r="1211" spans="2:5" x14ac:dyDescent="0.2">
      <c r="B1211" s="10"/>
      <c r="C1211" s="10"/>
      <c r="D1211" s="10"/>
      <c r="E1211" s="10"/>
    </row>
    <row r="1212" spans="2:5" x14ac:dyDescent="0.2">
      <c r="B1212" s="10"/>
      <c r="C1212" s="10"/>
      <c r="D1212" s="10"/>
      <c r="E1212" s="10"/>
    </row>
    <row r="1213" spans="2:5" x14ac:dyDescent="0.2">
      <c r="B1213" s="10"/>
      <c r="C1213" s="10"/>
      <c r="D1213" s="10"/>
      <c r="E1213" s="10"/>
    </row>
    <row r="1214" spans="2:5" x14ac:dyDescent="0.2">
      <c r="B1214" s="10"/>
      <c r="C1214" s="10"/>
      <c r="D1214" s="10"/>
      <c r="E1214" s="10"/>
    </row>
    <row r="1215" spans="2:5" x14ac:dyDescent="0.2">
      <c r="B1215" s="10"/>
      <c r="C1215" s="10"/>
      <c r="D1215" s="10"/>
      <c r="E1215" s="10"/>
    </row>
    <row r="1216" spans="2:5" x14ac:dyDescent="0.2">
      <c r="B1216" s="10"/>
      <c r="C1216" s="10"/>
      <c r="D1216" s="10"/>
      <c r="E1216" s="10"/>
    </row>
    <row r="1217" spans="2:5" x14ac:dyDescent="0.2">
      <c r="B1217" s="10"/>
      <c r="C1217" s="10"/>
      <c r="D1217" s="10"/>
      <c r="E1217" s="10"/>
    </row>
    <row r="1218" spans="2:5" x14ac:dyDescent="0.2">
      <c r="B1218" s="10"/>
      <c r="C1218" s="10"/>
      <c r="D1218" s="10"/>
      <c r="E1218" s="10"/>
    </row>
    <row r="1219" spans="2:5" x14ac:dyDescent="0.2">
      <c r="B1219" s="10"/>
      <c r="C1219" s="10"/>
      <c r="D1219" s="10"/>
      <c r="E1219" s="10"/>
    </row>
    <row r="1220" spans="2:5" x14ac:dyDescent="0.2">
      <c r="B1220" s="10"/>
      <c r="C1220" s="10"/>
      <c r="D1220" s="10"/>
      <c r="E1220" s="10"/>
    </row>
    <row r="1221" spans="2:5" x14ac:dyDescent="0.2">
      <c r="B1221" s="10"/>
      <c r="C1221" s="10"/>
      <c r="D1221" s="10"/>
      <c r="E1221" s="10"/>
    </row>
    <row r="1222" spans="2:5" x14ac:dyDescent="0.2">
      <c r="B1222" s="10"/>
      <c r="C1222" s="10"/>
      <c r="D1222" s="10"/>
      <c r="E1222" s="10"/>
    </row>
    <row r="1223" spans="2:5" x14ac:dyDescent="0.2">
      <c r="B1223" s="10"/>
      <c r="C1223" s="10"/>
      <c r="D1223" s="10"/>
      <c r="E1223" s="10"/>
    </row>
    <row r="1224" spans="2:5" x14ac:dyDescent="0.2">
      <c r="B1224" s="10"/>
      <c r="C1224" s="10"/>
      <c r="D1224" s="10"/>
      <c r="E1224" s="10"/>
    </row>
    <row r="1225" spans="2:5" x14ac:dyDescent="0.2">
      <c r="B1225" s="10"/>
      <c r="C1225" s="10"/>
      <c r="D1225" s="10"/>
      <c r="E1225" s="10"/>
    </row>
    <row r="1226" spans="2:5" x14ac:dyDescent="0.2">
      <c r="B1226" s="10"/>
      <c r="C1226" s="10"/>
      <c r="D1226" s="10"/>
      <c r="E1226" s="10"/>
    </row>
    <row r="1227" spans="2:5" x14ac:dyDescent="0.2">
      <c r="B1227" s="10"/>
      <c r="C1227" s="10"/>
      <c r="D1227" s="10"/>
      <c r="E1227" s="10"/>
    </row>
    <row r="1228" spans="2:5" x14ac:dyDescent="0.2">
      <c r="B1228" s="10"/>
      <c r="C1228" s="10"/>
      <c r="D1228" s="10"/>
      <c r="E1228" s="10"/>
    </row>
    <row r="1229" spans="2:5" x14ac:dyDescent="0.2">
      <c r="B1229" s="10"/>
      <c r="C1229" s="10"/>
      <c r="D1229" s="10"/>
      <c r="E1229" s="10"/>
    </row>
    <row r="1230" spans="2:5" x14ac:dyDescent="0.2">
      <c r="B1230" s="10"/>
      <c r="C1230" s="10"/>
      <c r="D1230" s="10"/>
      <c r="E1230" s="10"/>
    </row>
    <row r="1231" spans="2:5" x14ac:dyDescent="0.2">
      <c r="B1231" s="10"/>
      <c r="C1231" s="10"/>
      <c r="D1231" s="10"/>
      <c r="E1231" s="10"/>
    </row>
    <row r="1232" spans="2:5" x14ac:dyDescent="0.2">
      <c r="B1232" s="10"/>
      <c r="C1232" s="10"/>
      <c r="D1232" s="10"/>
      <c r="E1232" s="10"/>
    </row>
    <row r="1233" spans="2:5" x14ac:dyDescent="0.2">
      <c r="B1233" s="10"/>
      <c r="C1233" s="10"/>
      <c r="D1233" s="10"/>
      <c r="E1233" s="10"/>
    </row>
    <row r="1234" spans="2:5" x14ac:dyDescent="0.2">
      <c r="B1234" s="10"/>
      <c r="C1234" s="10"/>
      <c r="D1234" s="10"/>
      <c r="E1234" s="10"/>
    </row>
    <row r="1235" spans="2:5" x14ac:dyDescent="0.2">
      <c r="B1235" s="10"/>
      <c r="C1235" s="10"/>
      <c r="D1235" s="10"/>
      <c r="E1235" s="10"/>
    </row>
    <row r="1236" spans="2:5" x14ac:dyDescent="0.2">
      <c r="B1236" s="10"/>
      <c r="C1236" s="10"/>
      <c r="D1236" s="10"/>
      <c r="E1236" s="10"/>
    </row>
    <row r="1237" spans="2:5" x14ac:dyDescent="0.2">
      <c r="B1237" s="10"/>
      <c r="C1237" s="10"/>
      <c r="D1237" s="10"/>
      <c r="E1237" s="10"/>
    </row>
    <row r="1238" spans="2:5" x14ac:dyDescent="0.2">
      <c r="B1238" s="10"/>
      <c r="C1238" s="10"/>
      <c r="D1238" s="10"/>
      <c r="E1238" s="10"/>
    </row>
    <row r="1239" spans="2:5" x14ac:dyDescent="0.2">
      <c r="B1239" s="10"/>
      <c r="C1239" s="10"/>
      <c r="D1239" s="10"/>
      <c r="E1239" s="10"/>
    </row>
    <row r="1240" spans="2:5" x14ac:dyDescent="0.2">
      <c r="B1240" s="10"/>
      <c r="C1240" s="10"/>
      <c r="D1240" s="10"/>
      <c r="E1240" s="10"/>
    </row>
    <row r="1241" spans="2:5" x14ac:dyDescent="0.2">
      <c r="B1241" s="10"/>
      <c r="C1241" s="10"/>
      <c r="D1241" s="10"/>
      <c r="E1241" s="10"/>
    </row>
    <row r="1242" spans="2:5" x14ac:dyDescent="0.2">
      <c r="B1242" s="10"/>
      <c r="C1242" s="10"/>
      <c r="D1242" s="10"/>
      <c r="E1242" s="10"/>
    </row>
    <row r="1243" spans="2:5" x14ac:dyDescent="0.2">
      <c r="B1243" s="10"/>
      <c r="C1243" s="10"/>
      <c r="D1243" s="10"/>
      <c r="E1243" s="10"/>
    </row>
    <row r="1244" spans="2:5" x14ac:dyDescent="0.2">
      <c r="B1244" s="10"/>
      <c r="C1244" s="10"/>
      <c r="D1244" s="10"/>
      <c r="E1244" s="10"/>
    </row>
    <row r="1245" spans="2:5" x14ac:dyDescent="0.2">
      <c r="B1245" s="10"/>
      <c r="C1245" s="10"/>
      <c r="D1245" s="10"/>
      <c r="E1245" s="10"/>
    </row>
    <row r="1246" spans="2:5" x14ac:dyDescent="0.2">
      <c r="B1246" s="10"/>
      <c r="C1246" s="10"/>
      <c r="D1246" s="10"/>
      <c r="E1246" s="10"/>
    </row>
    <row r="1247" spans="2:5" x14ac:dyDescent="0.2">
      <c r="B1247" s="10"/>
      <c r="C1247" s="10"/>
      <c r="D1247" s="10"/>
      <c r="E1247" s="10"/>
    </row>
    <row r="1248" spans="2:5" x14ac:dyDescent="0.2">
      <c r="B1248" s="10"/>
      <c r="C1248" s="10"/>
      <c r="D1248" s="10"/>
      <c r="E1248" s="10"/>
    </row>
    <row r="1249" spans="2:5" x14ac:dyDescent="0.2">
      <c r="B1249" s="10"/>
      <c r="C1249" s="10"/>
      <c r="D1249" s="10"/>
      <c r="E1249" s="10"/>
    </row>
    <row r="1250" spans="2:5" x14ac:dyDescent="0.2">
      <c r="B1250" s="10"/>
      <c r="C1250" s="10"/>
      <c r="D1250" s="10"/>
      <c r="E1250" s="10"/>
    </row>
    <row r="1251" spans="2:5" x14ac:dyDescent="0.2">
      <c r="B1251" s="10"/>
      <c r="C1251" s="10"/>
      <c r="D1251" s="10"/>
      <c r="E1251" s="10"/>
    </row>
    <row r="1252" spans="2:5" x14ac:dyDescent="0.2">
      <c r="B1252" s="10"/>
      <c r="C1252" s="10"/>
      <c r="D1252" s="10"/>
      <c r="E1252" s="10"/>
    </row>
    <row r="1253" spans="2:5" x14ac:dyDescent="0.2">
      <c r="B1253" s="10"/>
      <c r="C1253" s="10"/>
      <c r="D1253" s="10"/>
      <c r="E1253" s="10"/>
    </row>
    <row r="1254" spans="2:5" x14ac:dyDescent="0.2">
      <c r="B1254" s="10"/>
      <c r="C1254" s="10"/>
      <c r="D1254" s="10"/>
      <c r="E1254" s="10"/>
    </row>
    <row r="1255" spans="2:5" x14ac:dyDescent="0.2">
      <c r="B1255" s="10"/>
      <c r="C1255" s="10"/>
      <c r="D1255" s="10"/>
      <c r="E1255" s="10"/>
    </row>
    <row r="1256" spans="2:5" x14ac:dyDescent="0.2">
      <c r="B1256" s="10"/>
      <c r="C1256" s="10"/>
      <c r="D1256" s="10"/>
      <c r="E1256" s="10"/>
    </row>
    <row r="1257" spans="2:5" x14ac:dyDescent="0.2">
      <c r="B1257" s="10"/>
      <c r="C1257" s="10"/>
      <c r="D1257" s="10"/>
      <c r="E1257" s="10"/>
    </row>
    <row r="1258" spans="2:5" x14ac:dyDescent="0.2">
      <c r="B1258" s="10"/>
      <c r="C1258" s="10"/>
      <c r="D1258" s="10"/>
      <c r="E1258" s="10"/>
    </row>
    <row r="1259" spans="2:5" x14ac:dyDescent="0.2">
      <c r="B1259" s="10"/>
      <c r="C1259" s="10"/>
      <c r="D1259" s="10"/>
      <c r="E1259" s="10"/>
    </row>
    <row r="1260" spans="2:5" x14ac:dyDescent="0.2">
      <c r="B1260" s="10"/>
      <c r="C1260" s="10"/>
      <c r="D1260" s="10"/>
      <c r="E1260" s="10"/>
    </row>
    <row r="1261" spans="2:5" x14ac:dyDescent="0.2">
      <c r="B1261" s="10"/>
      <c r="C1261" s="10"/>
      <c r="D1261" s="10"/>
      <c r="E1261" s="10"/>
    </row>
    <row r="1262" spans="2:5" x14ac:dyDescent="0.2">
      <c r="B1262" s="10"/>
      <c r="C1262" s="10"/>
      <c r="D1262" s="10"/>
      <c r="E1262" s="10"/>
    </row>
    <row r="1263" spans="2:5" x14ac:dyDescent="0.2">
      <c r="B1263" s="10"/>
      <c r="C1263" s="10"/>
      <c r="D1263" s="10"/>
      <c r="E1263" s="10"/>
    </row>
    <row r="1264" spans="2:5" x14ac:dyDescent="0.2">
      <c r="B1264" s="10"/>
      <c r="C1264" s="10"/>
      <c r="D1264" s="10"/>
      <c r="E1264" s="10"/>
    </row>
    <row r="1265" spans="2:5" x14ac:dyDescent="0.2">
      <c r="B1265" s="10"/>
      <c r="C1265" s="10"/>
      <c r="D1265" s="10"/>
      <c r="E1265" s="10"/>
    </row>
    <row r="1266" spans="2:5" x14ac:dyDescent="0.2">
      <c r="B1266" s="10"/>
      <c r="C1266" s="10"/>
      <c r="D1266" s="10"/>
      <c r="E1266" s="10"/>
    </row>
    <row r="1267" spans="2:5" x14ac:dyDescent="0.2">
      <c r="B1267" s="10"/>
      <c r="C1267" s="10"/>
      <c r="D1267" s="10"/>
      <c r="E1267" s="10"/>
    </row>
    <row r="1268" spans="2:5" x14ac:dyDescent="0.2">
      <c r="B1268" s="10"/>
      <c r="C1268" s="10"/>
      <c r="D1268" s="10"/>
      <c r="E1268" s="10"/>
    </row>
    <row r="1269" spans="2:5" x14ac:dyDescent="0.2">
      <c r="B1269" s="10"/>
      <c r="C1269" s="10"/>
      <c r="D1269" s="10"/>
      <c r="E1269" s="10"/>
    </row>
    <row r="1270" spans="2:5" x14ac:dyDescent="0.2">
      <c r="B1270" s="10"/>
      <c r="C1270" s="10"/>
      <c r="D1270" s="10"/>
      <c r="E1270" s="10"/>
    </row>
    <row r="1271" spans="2:5" x14ac:dyDescent="0.2">
      <c r="B1271" s="10"/>
      <c r="C1271" s="10"/>
      <c r="D1271" s="10"/>
      <c r="E1271" s="10"/>
    </row>
    <row r="1272" spans="2:5" x14ac:dyDescent="0.2">
      <c r="B1272" s="10"/>
      <c r="C1272" s="10"/>
      <c r="D1272" s="10"/>
      <c r="E1272" s="10"/>
    </row>
    <row r="1273" spans="2:5" x14ac:dyDescent="0.2">
      <c r="B1273" s="10"/>
      <c r="C1273" s="10"/>
      <c r="D1273" s="10"/>
      <c r="E1273" s="10"/>
    </row>
    <row r="1274" spans="2:5" x14ac:dyDescent="0.2">
      <c r="B1274" s="10"/>
      <c r="C1274" s="10"/>
      <c r="D1274" s="10"/>
      <c r="E1274" s="10"/>
    </row>
    <row r="1275" spans="2:5" x14ac:dyDescent="0.2">
      <c r="B1275" s="10"/>
      <c r="C1275" s="10"/>
      <c r="D1275" s="10"/>
      <c r="E1275" s="10"/>
    </row>
    <row r="1276" spans="2:5" x14ac:dyDescent="0.2">
      <c r="B1276" s="10"/>
      <c r="C1276" s="10"/>
      <c r="D1276" s="10"/>
      <c r="E1276" s="10"/>
    </row>
    <row r="1277" spans="2:5" x14ac:dyDescent="0.2">
      <c r="B1277" s="10"/>
      <c r="C1277" s="10"/>
      <c r="D1277" s="10"/>
      <c r="E1277" s="10"/>
    </row>
    <row r="1278" spans="2:5" x14ac:dyDescent="0.2">
      <c r="B1278" s="10"/>
      <c r="C1278" s="10"/>
      <c r="D1278" s="10"/>
      <c r="E1278" s="10"/>
    </row>
    <row r="1279" spans="2:5" x14ac:dyDescent="0.2">
      <c r="B1279" s="10"/>
      <c r="C1279" s="10"/>
      <c r="D1279" s="10"/>
      <c r="E1279" s="10"/>
    </row>
    <row r="1280" spans="2:5" x14ac:dyDescent="0.2">
      <c r="B1280" s="10"/>
      <c r="C1280" s="10"/>
      <c r="D1280" s="10"/>
      <c r="E1280" s="10"/>
    </row>
    <row r="1281" spans="2:5" x14ac:dyDescent="0.2">
      <c r="B1281" s="10"/>
      <c r="C1281" s="10"/>
      <c r="D1281" s="10"/>
      <c r="E1281" s="10"/>
    </row>
    <row r="1282" spans="2:5" x14ac:dyDescent="0.2">
      <c r="B1282" s="10"/>
      <c r="C1282" s="10"/>
      <c r="D1282" s="10"/>
      <c r="E1282" s="10"/>
    </row>
    <row r="1283" spans="2:5" x14ac:dyDescent="0.2">
      <c r="B1283" s="10"/>
      <c r="C1283" s="10"/>
      <c r="D1283" s="10"/>
      <c r="E1283" s="10"/>
    </row>
    <row r="1284" spans="2:5" x14ac:dyDescent="0.2">
      <c r="B1284" s="10"/>
      <c r="C1284" s="10"/>
      <c r="D1284" s="10"/>
      <c r="E1284" s="10"/>
    </row>
    <row r="1285" spans="2:5" x14ac:dyDescent="0.2">
      <c r="B1285" s="10"/>
      <c r="C1285" s="10"/>
      <c r="D1285" s="10"/>
      <c r="E1285" s="10"/>
    </row>
    <row r="1286" spans="2:5" x14ac:dyDescent="0.2">
      <c r="B1286" s="10"/>
      <c r="C1286" s="10"/>
      <c r="D1286" s="10"/>
      <c r="E1286" s="10"/>
    </row>
    <row r="1287" spans="2:5" x14ac:dyDescent="0.2">
      <c r="B1287" s="10"/>
      <c r="C1287" s="10"/>
      <c r="D1287" s="10"/>
      <c r="E1287" s="10"/>
    </row>
    <row r="1288" spans="2:5" x14ac:dyDescent="0.2">
      <c r="B1288" s="10"/>
      <c r="C1288" s="10"/>
      <c r="D1288" s="10"/>
      <c r="E1288" s="10"/>
    </row>
    <row r="1289" spans="2:5" x14ac:dyDescent="0.2">
      <c r="B1289" s="10"/>
      <c r="C1289" s="10"/>
      <c r="D1289" s="10"/>
      <c r="E1289" s="10"/>
    </row>
    <row r="1290" spans="2:5" x14ac:dyDescent="0.2">
      <c r="B1290" s="10"/>
      <c r="C1290" s="10"/>
      <c r="D1290" s="10"/>
      <c r="E1290" s="10"/>
    </row>
    <row r="1291" spans="2:5" x14ac:dyDescent="0.2">
      <c r="B1291" s="10"/>
      <c r="C1291" s="10"/>
      <c r="D1291" s="10"/>
      <c r="E1291" s="10"/>
    </row>
    <row r="1292" spans="2:5" x14ac:dyDescent="0.2">
      <c r="B1292" s="10"/>
      <c r="C1292" s="10"/>
      <c r="D1292" s="10"/>
      <c r="E1292" s="10"/>
    </row>
    <row r="1293" spans="2:5" x14ac:dyDescent="0.2">
      <c r="B1293" s="10"/>
      <c r="C1293" s="10"/>
      <c r="D1293" s="10"/>
      <c r="E1293" s="10"/>
    </row>
    <row r="1294" spans="2:5" x14ac:dyDescent="0.2">
      <c r="B1294" s="10"/>
      <c r="C1294" s="10"/>
      <c r="D1294" s="10"/>
      <c r="E1294" s="10"/>
    </row>
    <row r="1295" spans="2:5" x14ac:dyDescent="0.2">
      <c r="B1295" s="10"/>
      <c r="C1295" s="10"/>
      <c r="D1295" s="10"/>
      <c r="E1295" s="10"/>
    </row>
    <row r="1296" spans="2:5" x14ac:dyDescent="0.2">
      <c r="B1296" s="10"/>
      <c r="C1296" s="10"/>
      <c r="D1296" s="10"/>
      <c r="E1296" s="10"/>
    </row>
    <row r="1297" spans="2:5" x14ac:dyDescent="0.2">
      <c r="B1297" s="10"/>
      <c r="C1297" s="10"/>
      <c r="D1297" s="10"/>
      <c r="E1297" s="10"/>
    </row>
    <row r="1298" spans="2:5" x14ac:dyDescent="0.2">
      <c r="B1298" s="10"/>
      <c r="C1298" s="10"/>
      <c r="D1298" s="10"/>
      <c r="E1298" s="10"/>
    </row>
    <row r="1299" spans="2:5" x14ac:dyDescent="0.2">
      <c r="B1299" s="10"/>
      <c r="C1299" s="10"/>
      <c r="D1299" s="10"/>
      <c r="E1299" s="10"/>
    </row>
    <row r="1300" spans="2:5" x14ac:dyDescent="0.2">
      <c r="B1300" s="10"/>
      <c r="C1300" s="10"/>
      <c r="D1300" s="10"/>
      <c r="E1300" s="10"/>
    </row>
    <row r="1301" spans="2:5" x14ac:dyDescent="0.2">
      <c r="B1301" s="10"/>
      <c r="C1301" s="10"/>
      <c r="D1301" s="10"/>
      <c r="E1301" s="10"/>
    </row>
    <row r="1302" spans="2:5" x14ac:dyDescent="0.2">
      <c r="B1302" s="10"/>
      <c r="C1302" s="10"/>
      <c r="D1302" s="10"/>
      <c r="E1302" s="10"/>
    </row>
    <row r="1303" spans="2:5" x14ac:dyDescent="0.2">
      <c r="B1303" s="10"/>
      <c r="C1303" s="10"/>
      <c r="D1303" s="10"/>
      <c r="E1303" s="10"/>
    </row>
    <row r="1304" spans="2:5" x14ac:dyDescent="0.2">
      <c r="B1304" s="10"/>
      <c r="C1304" s="10"/>
      <c r="D1304" s="10"/>
      <c r="E1304" s="10"/>
    </row>
    <row r="1305" spans="2:5" x14ac:dyDescent="0.2">
      <c r="B1305" s="10"/>
      <c r="C1305" s="10"/>
      <c r="D1305" s="10"/>
      <c r="E1305" s="10"/>
    </row>
    <row r="1306" spans="2:5" x14ac:dyDescent="0.2">
      <c r="B1306" s="10"/>
      <c r="C1306" s="10"/>
      <c r="D1306" s="10"/>
      <c r="E1306" s="10"/>
    </row>
    <row r="1307" spans="2:5" x14ac:dyDescent="0.2">
      <c r="B1307" s="10"/>
      <c r="C1307" s="10"/>
      <c r="D1307" s="10"/>
      <c r="E1307" s="10"/>
    </row>
    <row r="1308" spans="2:5" x14ac:dyDescent="0.2">
      <c r="B1308" s="10"/>
      <c r="C1308" s="10"/>
      <c r="D1308" s="10"/>
      <c r="E1308" s="10"/>
    </row>
    <row r="1309" spans="2:5" x14ac:dyDescent="0.2">
      <c r="B1309" s="10"/>
      <c r="C1309" s="10"/>
      <c r="D1309" s="10"/>
      <c r="E1309" s="10"/>
    </row>
    <row r="1310" spans="2:5" x14ac:dyDescent="0.2">
      <c r="B1310" s="10"/>
      <c r="C1310" s="10"/>
      <c r="D1310" s="10"/>
      <c r="E1310" s="10"/>
    </row>
    <row r="1311" spans="2:5" x14ac:dyDescent="0.2">
      <c r="B1311" s="10"/>
      <c r="C1311" s="10"/>
      <c r="D1311" s="10"/>
      <c r="E1311" s="10"/>
    </row>
    <row r="1312" spans="2:5" x14ac:dyDescent="0.2">
      <c r="B1312" s="10"/>
      <c r="C1312" s="10"/>
      <c r="D1312" s="10"/>
      <c r="E1312" s="10"/>
    </row>
    <row r="1313" spans="2:5" x14ac:dyDescent="0.2">
      <c r="B1313" s="10"/>
      <c r="C1313" s="10"/>
      <c r="D1313" s="10"/>
      <c r="E1313" s="10"/>
    </row>
    <row r="1314" spans="2:5" x14ac:dyDescent="0.2">
      <c r="B1314" s="10"/>
      <c r="C1314" s="10"/>
      <c r="D1314" s="10"/>
      <c r="E1314" s="10"/>
    </row>
    <row r="1315" spans="2:5" x14ac:dyDescent="0.2">
      <c r="B1315" s="10"/>
      <c r="C1315" s="10"/>
      <c r="D1315" s="10"/>
      <c r="E1315" s="10"/>
    </row>
    <row r="1316" spans="2:5" x14ac:dyDescent="0.2">
      <c r="B1316" s="10"/>
      <c r="C1316" s="10"/>
      <c r="D1316" s="10"/>
      <c r="E1316" s="10"/>
    </row>
    <row r="1317" spans="2:5" x14ac:dyDescent="0.2">
      <c r="B1317" s="10"/>
      <c r="C1317" s="10"/>
      <c r="D1317" s="10"/>
      <c r="E1317" s="10"/>
    </row>
    <row r="1318" spans="2:5" x14ac:dyDescent="0.2">
      <c r="B1318" s="10"/>
      <c r="C1318" s="10"/>
      <c r="D1318" s="10"/>
      <c r="E1318" s="10"/>
    </row>
    <row r="1319" spans="2:5" x14ac:dyDescent="0.2">
      <c r="B1319" s="10"/>
      <c r="C1319" s="10"/>
      <c r="D1319" s="10"/>
      <c r="E1319" s="10"/>
    </row>
    <row r="1320" spans="2:5" x14ac:dyDescent="0.2">
      <c r="B1320" s="10"/>
      <c r="C1320" s="10"/>
      <c r="D1320" s="10"/>
      <c r="E1320" s="10"/>
    </row>
    <row r="1321" spans="2:5" x14ac:dyDescent="0.2">
      <c r="B1321" s="10"/>
      <c r="C1321" s="10"/>
      <c r="D1321" s="10"/>
      <c r="E1321" s="10"/>
    </row>
    <row r="1322" spans="2:5" x14ac:dyDescent="0.2">
      <c r="B1322" s="10"/>
      <c r="C1322" s="10"/>
      <c r="D1322" s="10"/>
      <c r="E1322" s="10"/>
    </row>
    <row r="1323" spans="2:5" x14ac:dyDescent="0.2">
      <c r="B1323" s="10"/>
      <c r="C1323" s="10"/>
      <c r="D1323" s="10"/>
      <c r="E1323" s="10"/>
    </row>
    <row r="1324" spans="2:5" x14ac:dyDescent="0.2">
      <c r="B1324" s="10"/>
      <c r="C1324" s="10"/>
      <c r="D1324" s="10"/>
      <c r="E1324" s="10"/>
    </row>
    <row r="1325" spans="2:5" x14ac:dyDescent="0.2">
      <c r="B1325" s="10"/>
      <c r="C1325" s="10"/>
      <c r="D1325" s="10"/>
      <c r="E1325" s="10"/>
    </row>
    <row r="1326" spans="2:5" x14ac:dyDescent="0.2">
      <c r="B1326" s="10"/>
      <c r="C1326" s="10"/>
      <c r="D1326" s="10"/>
      <c r="E1326" s="10"/>
    </row>
    <row r="1327" spans="2:5" x14ac:dyDescent="0.2">
      <c r="B1327" s="10"/>
      <c r="C1327" s="10"/>
      <c r="D1327" s="10"/>
      <c r="E1327" s="10"/>
    </row>
    <row r="1328" spans="2:5" x14ac:dyDescent="0.2">
      <c r="B1328" s="10"/>
      <c r="C1328" s="10"/>
      <c r="D1328" s="10"/>
      <c r="E1328" s="10"/>
    </row>
    <row r="1329" spans="2:5" x14ac:dyDescent="0.2">
      <c r="B1329" s="10"/>
      <c r="C1329" s="10"/>
      <c r="D1329" s="10"/>
      <c r="E1329" s="10"/>
    </row>
    <row r="1330" spans="2:5" x14ac:dyDescent="0.2">
      <c r="B1330" s="10"/>
      <c r="C1330" s="10"/>
      <c r="D1330" s="10"/>
      <c r="E1330" s="10"/>
    </row>
    <row r="1331" spans="2:5" x14ac:dyDescent="0.2">
      <c r="B1331" s="10"/>
      <c r="C1331" s="10"/>
      <c r="D1331" s="10"/>
      <c r="E1331" s="10"/>
    </row>
    <row r="1332" spans="2:5" x14ac:dyDescent="0.2">
      <c r="B1332" s="10"/>
      <c r="C1332" s="10"/>
      <c r="D1332" s="10"/>
      <c r="E1332" s="10"/>
    </row>
    <row r="1333" spans="2:5" x14ac:dyDescent="0.2">
      <c r="B1333" s="10"/>
      <c r="C1333" s="10"/>
      <c r="D1333" s="10"/>
      <c r="E1333" s="10"/>
    </row>
    <row r="1334" spans="2:5" x14ac:dyDescent="0.2">
      <c r="B1334" s="10"/>
      <c r="C1334" s="10"/>
      <c r="D1334" s="10"/>
      <c r="E1334" s="10"/>
    </row>
    <row r="1335" spans="2:5" x14ac:dyDescent="0.2">
      <c r="B1335" s="10"/>
      <c r="C1335" s="10"/>
      <c r="D1335" s="10"/>
      <c r="E1335" s="10"/>
    </row>
    <row r="1336" spans="2:5" x14ac:dyDescent="0.2">
      <c r="B1336" s="10"/>
      <c r="C1336" s="10"/>
      <c r="D1336" s="10"/>
      <c r="E1336" s="10"/>
    </row>
    <row r="1337" spans="2:5" x14ac:dyDescent="0.2">
      <c r="B1337" s="10"/>
      <c r="C1337" s="10"/>
      <c r="D1337" s="10"/>
      <c r="E1337" s="10"/>
    </row>
    <row r="1338" spans="2:5" x14ac:dyDescent="0.2">
      <c r="B1338" s="10"/>
      <c r="C1338" s="10"/>
      <c r="D1338" s="10"/>
      <c r="E1338" s="10"/>
    </row>
  </sheetData>
  <pageMargins left="0.75" right="0.75" top="1" bottom="1" header="0" footer="0"/>
  <pageSetup paperSize="9" orientation="portrait" horizontalDpi="4294967293" r:id="rId1"/>
  <headerFooter alignWithMargins="0"/>
  <rowBreaks count="1" manualBreakCount="1">
    <brk id="17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B4:G223"/>
  <sheetViews>
    <sheetView showGridLines="0" zoomScaleNormal="100" zoomScaleSheetLayoutView="75" workbookViewId="0">
      <selection activeCell="D10" sqref="D10"/>
    </sheetView>
  </sheetViews>
  <sheetFormatPr baseColWidth="10" defaultRowHeight="15" x14ac:dyDescent="0.2"/>
  <cols>
    <col min="1" max="1" width="4.25" style="7" customWidth="1"/>
    <col min="2" max="2" width="15.75" style="6" bestFit="1" customWidth="1"/>
    <col min="3" max="4" width="14.375" style="6" customWidth="1"/>
    <col min="5" max="5" width="11.125" style="6" customWidth="1"/>
    <col min="6" max="6" width="16.375" style="6" bestFit="1" customWidth="1"/>
    <col min="7" max="7" width="19" style="6" customWidth="1"/>
    <col min="8" max="16384" width="11" style="7"/>
  </cols>
  <sheetData>
    <row r="4" spans="2:7" x14ac:dyDescent="0.2">
      <c r="B4" s="243"/>
      <c r="C4" s="243"/>
      <c r="D4" s="243"/>
      <c r="E4" s="243"/>
      <c r="F4" s="243"/>
      <c r="G4" s="243"/>
    </row>
    <row r="5" spans="2:7" x14ac:dyDescent="0.2">
      <c r="B5" s="244"/>
      <c r="C5" s="244"/>
      <c r="D5" s="244"/>
      <c r="E5" s="244"/>
      <c r="F5" s="244"/>
      <c r="G5" s="244"/>
    </row>
    <row r="6" spans="2:7" ht="12.75" x14ac:dyDescent="0.2">
      <c r="B6" s="246" t="s">
        <v>5</v>
      </c>
      <c r="C6" s="249">
        <f>'PLA D''INVERSIONS I FINANÇAMENT'!C51</f>
        <v>0</v>
      </c>
      <c r="D6" s="25"/>
      <c r="E6" s="246"/>
      <c r="F6" s="255" t="s">
        <v>32</v>
      </c>
      <c r="G6" s="256" t="s">
        <v>33</v>
      </c>
    </row>
    <row r="7" spans="2:7" ht="12.75" x14ac:dyDescent="0.2">
      <c r="B7" s="247" t="s">
        <v>55</v>
      </c>
      <c r="C7" s="133">
        <v>0</v>
      </c>
      <c r="D7" s="25"/>
      <c r="E7" s="257" t="s">
        <v>116</v>
      </c>
      <c r="F7" s="258">
        <f>SUM(E17:E28)</f>
        <v>0</v>
      </c>
      <c r="G7" s="259">
        <f>SUM(F17:F28)</f>
        <v>0</v>
      </c>
    </row>
    <row r="8" spans="2:7" ht="12.75" x14ac:dyDescent="0.2">
      <c r="B8" s="247" t="s">
        <v>51</v>
      </c>
      <c r="C8" s="134">
        <v>1</v>
      </c>
      <c r="D8" s="25"/>
      <c r="E8" s="257" t="s">
        <v>117</v>
      </c>
      <c r="F8" s="260">
        <f>SUM(E29:E40)</f>
        <v>0</v>
      </c>
      <c r="G8" s="261">
        <f>SUM(F29:F40)</f>
        <v>0</v>
      </c>
    </row>
    <row r="9" spans="2:7" ht="12.75" x14ac:dyDescent="0.2">
      <c r="B9" s="252"/>
      <c r="C9" s="253"/>
      <c r="D9" s="25"/>
      <c r="E9" s="257" t="s">
        <v>118</v>
      </c>
      <c r="F9" s="260">
        <f>SUM(E41:E52)</f>
        <v>0</v>
      </c>
      <c r="G9" s="261">
        <f>SUM(F41:F52)</f>
        <v>0</v>
      </c>
    </row>
    <row r="10" spans="2:7" ht="12.75" x14ac:dyDescent="0.2">
      <c r="B10" s="247" t="s">
        <v>11</v>
      </c>
      <c r="C10" s="250">
        <f>+C8*12</f>
        <v>12</v>
      </c>
      <c r="D10" s="25"/>
      <c r="E10" s="257" t="s">
        <v>119</v>
      </c>
      <c r="F10" s="260">
        <f>SUM(E53:E64)</f>
        <v>0</v>
      </c>
      <c r="G10" s="261">
        <f>SUM(F53:F64)</f>
        <v>0</v>
      </c>
    </row>
    <row r="11" spans="2:7" ht="12.75" x14ac:dyDescent="0.2">
      <c r="B11" s="248" t="s">
        <v>6</v>
      </c>
      <c r="C11" s="251">
        <f>-PMT(C7/12,C10,C6)</f>
        <v>0</v>
      </c>
      <c r="D11" s="25"/>
      <c r="E11" s="257" t="s">
        <v>120</v>
      </c>
      <c r="F11" s="262">
        <f>SUM(E65:E76)</f>
        <v>0</v>
      </c>
      <c r="G11" s="263">
        <f>SUM(F65:F76)</f>
        <v>0</v>
      </c>
    </row>
    <row r="12" spans="2:7" ht="12.75" x14ac:dyDescent="0.2">
      <c r="B12" s="25"/>
      <c r="C12" s="25"/>
      <c r="D12" s="25"/>
      <c r="E12" s="264" t="s">
        <v>1</v>
      </c>
      <c r="F12" s="265">
        <f>SUM(F7:F11)</f>
        <v>0</v>
      </c>
      <c r="G12" s="266">
        <f>SUM(G7:G11)</f>
        <v>0</v>
      </c>
    </row>
    <row r="13" spans="2:7" ht="12.75" x14ac:dyDescent="0.2">
      <c r="B13" s="25"/>
      <c r="C13" s="25"/>
      <c r="D13" s="25"/>
      <c r="E13" s="25"/>
      <c r="F13" s="245"/>
      <c r="G13" s="245"/>
    </row>
    <row r="14" spans="2:7" ht="12.75" x14ac:dyDescent="0.2">
      <c r="B14" s="237"/>
      <c r="C14" s="238" t="s">
        <v>29</v>
      </c>
      <c r="D14" s="238"/>
      <c r="E14" s="238"/>
      <c r="F14" s="238"/>
      <c r="G14" s="238" t="s">
        <v>29</v>
      </c>
    </row>
    <row r="15" spans="2:7" ht="12.75" x14ac:dyDescent="0.2">
      <c r="B15" s="239" t="s">
        <v>12</v>
      </c>
      <c r="C15" s="240" t="s">
        <v>30</v>
      </c>
      <c r="D15" s="240" t="s">
        <v>6</v>
      </c>
      <c r="E15" s="240" t="s">
        <v>32</v>
      </c>
      <c r="F15" s="240" t="s">
        <v>33</v>
      </c>
      <c r="G15" s="240" t="s">
        <v>30</v>
      </c>
    </row>
    <row r="16" spans="2:7" ht="12.75" x14ac:dyDescent="0.2">
      <c r="B16" s="241"/>
      <c r="C16" s="242" t="s">
        <v>31</v>
      </c>
      <c r="D16" s="242"/>
      <c r="E16" s="242"/>
      <c r="F16" s="242"/>
      <c r="G16" s="242" t="s">
        <v>7</v>
      </c>
    </row>
    <row r="17" spans="2:7" s="8" customFormat="1" ht="12.75" x14ac:dyDescent="0.2">
      <c r="B17" s="267">
        <v>1</v>
      </c>
      <c r="C17" s="268">
        <f>+C6</f>
        <v>0</v>
      </c>
      <c r="D17" s="268">
        <f>+C11</f>
        <v>0</v>
      </c>
      <c r="E17" s="268">
        <f t="shared" ref="E17:E48" si="0">+C17*$C$7/12</f>
        <v>0</v>
      </c>
      <c r="F17" s="268">
        <f t="shared" ref="F17:F48" si="1">+D17-E17</f>
        <v>0</v>
      </c>
      <c r="G17" s="269">
        <f>+C17-F17</f>
        <v>0</v>
      </c>
    </row>
    <row r="18" spans="2:7" ht="12.75" x14ac:dyDescent="0.2">
      <c r="B18" s="270">
        <f t="shared" ref="B18:B49" si="2">+B17+1</f>
        <v>2</v>
      </c>
      <c r="C18" s="271">
        <f t="shared" ref="C18:C49" si="3">+G17</f>
        <v>0</v>
      </c>
      <c r="D18" s="271">
        <f t="shared" ref="D18:D49" si="4">+D17</f>
        <v>0</v>
      </c>
      <c r="E18" s="271">
        <f t="shared" si="0"/>
        <v>0</v>
      </c>
      <c r="F18" s="271">
        <f t="shared" si="1"/>
        <v>0</v>
      </c>
      <c r="G18" s="272">
        <f>IF(G17&lt;=0,0,+C18-F18)</f>
        <v>0</v>
      </c>
    </row>
    <row r="19" spans="2:7" ht="12.75" x14ac:dyDescent="0.2">
      <c r="B19" s="270">
        <f t="shared" si="2"/>
        <v>3</v>
      </c>
      <c r="C19" s="271">
        <f t="shared" si="3"/>
        <v>0</v>
      </c>
      <c r="D19" s="271">
        <f t="shared" si="4"/>
        <v>0</v>
      </c>
      <c r="E19" s="271">
        <f t="shared" si="0"/>
        <v>0</v>
      </c>
      <c r="F19" s="271">
        <f t="shared" si="1"/>
        <v>0</v>
      </c>
      <c r="G19" s="272">
        <f t="shared" ref="G19:G82" si="5">IF(G18&lt;=0,0,+C19-F19)</f>
        <v>0</v>
      </c>
    </row>
    <row r="20" spans="2:7" ht="12.75" x14ac:dyDescent="0.2">
      <c r="B20" s="270">
        <f t="shared" si="2"/>
        <v>4</v>
      </c>
      <c r="C20" s="271">
        <f t="shared" si="3"/>
        <v>0</v>
      </c>
      <c r="D20" s="271">
        <f t="shared" si="4"/>
        <v>0</v>
      </c>
      <c r="E20" s="271">
        <f t="shared" si="0"/>
        <v>0</v>
      </c>
      <c r="F20" s="271">
        <f t="shared" si="1"/>
        <v>0</v>
      </c>
      <c r="G20" s="272">
        <f t="shared" si="5"/>
        <v>0</v>
      </c>
    </row>
    <row r="21" spans="2:7" ht="12.75" x14ac:dyDescent="0.2">
      <c r="B21" s="270">
        <f t="shared" si="2"/>
        <v>5</v>
      </c>
      <c r="C21" s="271">
        <f t="shared" si="3"/>
        <v>0</v>
      </c>
      <c r="D21" s="271">
        <f t="shared" si="4"/>
        <v>0</v>
      </c>
      <c r="E21" s="271">
        <f t="shared" si="0"/>
        <v>0</v>
      </c>
      <c r="F21" s="271">
        <f t="shared" si="1"/>
        <v>0</v>
      </c>
      <c r="G21" s="272">
        <f t="shared" si="5"/>
        <v>0</v>
      </c>
    </row>
    <row r="22" spans="2:7" ht="12.75" x14ac:dyDescent="0.2">
      <c r="B22" s="270">
        <f t="shared" si="2"/>
        <v>6</v>
      </c>
      <c r="C22" s="271">
        <f t="shared" si="3"/>
        <v>0</v>
      </c>
      <c r="D22" s="271">
        <f t="shared" si="4"/>
        <v>0</v>
      </c>
      <c r="E22" s="271">
        <f t="shared" si="0"/>
        <v>0</v>
      </c>
      <c r="F22" s="271">
        <f t="shared" si="1"/>
        <v>0</v>
      </c>
      <c r="G22" s="272">
        <f t="shared" si="5"/>
        <v>0</v>
      </c>
    </row>
    <row r="23" spans="2:7" ht="12.75" x14ac:dyDescent="0.2">
      <c r="B23" s="270">
        <f t="shared" si="2"/>
        <v>7</v>
      </c>
      <c r="C23" s="271">
        <f t="shared" si="3"/>
        <v>0</v>
      </c>
      <c r="D23" s="271">
        <f t="shared" si="4"/>
        <v>0</v>
      </c>
      <c r="E23" s="271">
        <f t="shared" si="0"/>
        <v>0</v>
      </c>
      <c r="F23" s="271">
        <f t="shared" si="1"/>
        <v>0</v>
      </c>
      <c r="G23" s="272">
        <f t="shared" si="5"/>
        <v>0</v>
      </c>
    </row>
    <row r="24" spans="2:7" ht="12.75" x14ac:dyDescent="0.2">
      <c r="B24" s="270">
        <f t="shared" si="2"/>
        <v>8</v>
      </c>
      <c r="C24" s="271">
        <f t="shared" si="3"/>
        <v>0</v>
      </c>
      <c r="D24" s="271">
        <f t="shared" si="4"/>
        <v>0</v>
      </c>
      <c r="E24" s="271">
        <f t="shared" si="0"/>
        <v>0</v>
      </c>
      <c r="F24" s="271">
        <f t="shared" si="1"/>
        <v>0</v>
      </c>
      <c r="G24" s="272">
        <f t="shared" si="5"/>
        <v>0</v>
      </c>
    </row>
    <row r="25" spans="2:7" ht="12.75" x14ac:dyDescent="0.2">
      <c r="B25" s="270">
        <f t="shared" si="2"/>
        <v>9</v>
      </c>
      <c r="C25" s="271">
        <f t="shared" si="3"/>
        <v>0</v>
      </c>
      <c r="D25" s="271">
        <f t="shared" si="4"/>
        <v>0</v>
      </c>
      <c r="E25" s="271">
        <f t="shared" si="0"/>
        <v>0</v>
      </c>
      <c r="F25" s="271">
        <f t="shared" si="1"/>
        <v>0</v>
      </c>
      <c r="G25" s="272">
        <f t="shared" si="5"/>
        <v>0</v>
      </c>
    </row>
    <row r="26" spans="2:7" ht="12.75" x14ac:dyDescent="0.2">
      <c r="B26" s="270">
        <f t="shared" si="2"/>
        <v>10</v>
      </c>
      <c r="C26" s="271">
        <f t="shared" si="3"/>
        <v>0</v>
      </c>
      <c r="D26" s="271">
        <f t="shared" si="4"/>
        <v>0</v>
      </c>
      <c r="E26" s="271">
        <f t="shared" si="0"/>
        <v>0</v>
      </c>
      <c r="F26" s="271">
        <f t="shared" si="1"/>
        <v>0</v>
      </c>
      <c r="G26" s="272">
        <f t="shared" si="5"/>
        <v>0</v>
      </c>
    </row>
    <row r="27" spans="2:7" ht="12.75" x14ac:dyDescent="0.2">
      <c r="B27" s="270">
        <f t="shared" si="2"/>
        <v>11</v>
      </c>
      <c r="C27" s="271">
        <f t="shared" si="3"/>
        <v>0</v>
      </c>
      <c r="D27" s="271">
        <f t="shared" si="4"/>
        <v>0</v>
      </c>
      <c r="E27" s="271">
        <f t="shared" si="0"/>
        <v>0</v>
      </c>
      <c r="F27" s="271">
        <f t="shared" si="1"/>
        <v>0</v>
      </c>
      <c r="G27" s="272">
        <f t="shared" si="5"/>
        <v>0</v>
      </c>
    </row>
    <row r="28" spans="2:7" ht="12.75" x14ac:dyDescent="0.2">
      <c r="B28" s="270">
        <f t="shared" si="2"/>
        <v>12</v>
      </c>
      <c r="C28" s="271">
        <f t="shared" si="3"/>
        <v>0</v>
      </c>
      <c r="D28" s="271">
        <f t="shared" si="4"/>
        <v>0</v>
      </c>
      <c r="E28" s="271">
        <f t="shared" si="0"/>
        <v>0</v>
      </c>
      <c r="F28" s="271">
        <f t="shared" si="1"/>
        <v>0</v>
      </c>
      <c r="G28" s="272">
        <f t="shared" si="5"/>
        <v>0</v>
      </c>
    </row>
    <row r="29" spans="2:7" s="8" customFormat="1" ht="12.75" x14ac:dyDescent="0.2">
      <c r="B29" s="273">
        <f t="shared" si="2"/>
        <v>13</v>
      </c>
      <c r="C29" s="274">
        <f t="shared" si="3"/>
        <v>0</v>
      </c>
      <c r="D29" s="274">
        <f t="shared" si="4"/>
        <v>0</v>
      </c>
      <c r="E29" s="274">
        <f t="shared" si="0"/>
        <v>0</v>
      </c>
      <c r="F29" s="274">
        <f t="shared" si="1"/>
        <v>0</v>
      </c>
      <c r="G29" s="272">
        <f t="shared" si="5"/>
        <v>0</v>
      </c>
    </row>
    <row r="30" spans="2:7" ht="12.75" x14ac:dyDescent="0.2">
      <c r="B30" s="270">
        <f t="shared" si="2"/>
        <v>14</v>
      </c>
      <c r="C30" s="271">
        <f t="shared" si="3"/>
        <v>0</v>
      </c>
      <c r="D30" s="271">
        <f t="shared" si="4"/>
        <v>0</v>
      </c>
      <c r="E30" s="271">
        <f t="shared" si="0"/>
        <v>0</v>
      </c>
      <c r="F30" s="271">
        <f t="shared" si="1"/>
        <v>0</v>
      </c>
      <c r="G30" s="272">
        <f t="shared" si="5"/>
        <v>0</v>
      </c>
    </row>
    <row r="31" spans="2:7" ht="12.75" x14ac:dyDescent="0.2">
      <c r="B31" s="270">
        <f t="shared" si="2"/>
        <v>15</v>
      </c>
      <c r="C31" s="271">
        <f t="shared" si="3"/>
        <v>0</v>
      </c>
      <c r="D31" s="271">
        <f t="shared" si="4"/>
        <v>0</v>
      </c>
      <c r="E31" s="271">
        <f t="shared" si="0"/>
        <v>0</v>
      </c>
      <c r="F31" s="271">
        <f t="shared" si="1"/>
        <v>0</v>
      </c>
      <c r="G31" s="272">
        <f t="shared" si="5"/>
        <v>0</v>
      </c>
    </row>
    <row r="32" spans="2:7" ht="12.75" x14ac:dyDescent="0.2">
      <c r="B32" s="270">
        <f t="shared" si="2"/>
        <v>16</v>
      </c>
      <c r="C32" s="271">
        <f t="shared" si="3"/>
        <v>0</v>
      </c>
      <c r="D32" s="271">
        <f t="shared" si="4"/>
        <v>0</v>
      </c>
      <c r="E32" s="271">
        <f t="shared" si="0"/>
        <v>0</v>
      </c>
      <c r="F32" s="271">
        <f t="shared" si="1"/>
        <v>0</v>
      </c>
      <c r="G32" s="272">
        <f t="shared" si="5"/>
        <v>0</v>
      </c>
    </row>
    <row r="33" spans="2:7" ht="12.75" x14ac:dyDescent="0.2">
      <c r="B33" s="270">
        <f t="shared" si="2"/>
        <v>17</v>
      </c>
      <c r="C33" s="271">
        <f t="shared" si="3"/>
        <v>0</v>
      </c>
      <c r="D33" s="271">
        <f t="shared" si="4"/>
        <v>0</v>
      </c>
      <c r="E33" s="271">
        <f t="shared" si="0"/>
        <v>0</v>
      </c>
      <c r="F33" s="271">
        <f t="shared" si="1"/>
        <v>0</v>
      </c>
      <c r="G33" s="272">
        <f t="shared" si="5"/>
        <v>0</v>
      </c>
    </row>
    <row r="34" spans="2:7" ht="12.75" x14ac:dyDescent="0.2">
      <c r="B34" s="270">
        <f t="shared" si="2"/>
        <v>18</v>
      </c>
      <c r="C34" s="271">
        <f t="shared" si="3"/>
        <v>0</v>
      </c>
      <c r="D34" s="271">
        <f t="shared" si="4"/>
        <v>0</v>
      </c>
      <c r="E34" s="271">
        <f t="shared" si="0"/>
        <v>0</v>
      </c>
      <c r="F34" s="271">
        <f t="shared" si="1"/>
        <v>0</v>
      </c>
      <c r="G34" s="272">
        <f t="shared" si="5"/>
        <v>0</v>
      </c>
    </row>
    <row r="35" spans="2:7" ht="12.75" x14ac:dyDescent="0.2">
      <c r="B35" s="270">
        <f t="shared" si="2"/>
        <v>19</v>
      </c>
      <c r="C35" s="271">
        <f t="shared" si="3"/>
        <v>0</v>
      </c>
      <c r="D35" s="271">
        <f t="shared" si="4"/>
        <v>0</v>
      </c>
      <c r="E35" s="271">
        <f t="shared" si="0"/>
        <v>0</v>
      </c>
      <c r="F35" s="271">
        <f t="shared" si="1"/>
        <v>0</v>
      </c>
      <c r="G35" s="272">
        <f t="shared" si="5"/>
        <v>0</v>
      </c>
    </row>
    <row r="36" spans="2:7" ht="12.75" x14ac:dyDescent="0.2">
      <c r="B36" s="270">
        <f t="shared" si="2"/>
        <v>20</v>
      </c>
      <c r="C36" s="271">
        <f t="shared" si="3"/>
        <v>0</v>
      </c>
      <c r="D36" s="271">
        <f t="shared" si="4"/>
        <v>0</v>
      </c>
      <c r="E36" s="271">
        <f t="shared" si="0"/>
        <v>0</v>
      </c>
      <c r="F36" s="271">
        <f t="shared" si="1"/>
        <v>0</v>
      </c>
      <c r="G36" s="272">
        <f t="shared" si="5"/>
        <v>0</v>
      </c>
    </row>
    <row r="37" spans="2:7" ht="12.75" x14ac:dyDescent="0.2">
      <c r="B37" s="270">
        <f t="shared" si="2"/>
        <v>21</v>
      </c>
      <c r="C37" s="271">
        <f t="shared" si="3"/>
        <v>0</v>
      </c>
      <c r="D37" s="271">
        <f t="shared" si="4"/>
        <v>0</v>
      </c>
      <c r="E37" s="271">
        <f t="shared" si="0"/>
        <v>0</v>
      </c>
      <c r="F37" s="271">
        <f t="shared" si="1"/>
        <v>0</v>
      </c>
      <c r="G37" s="272">
        <f t="shared" si="5"/>
        <v>0</v>
      </c>
    </row>
    <row r="38" spans="2:7" ht="12.75" x14ac:dyDescent="0.2">
      <c r="B38" s="270">
        <f t="shared" si="2"/>
        <v>22</v>
      </c>
      <c r="C38" s="271">
        <f t="shared" si="3"/>
        <v>0</v>
      </c>
      <c r="D38" s="271">
        <f t="shared" si="4"/>
        <v>0</v>
      </c>
      <c r="E38" s="271">
        <f t="shared" si="0"/>
        <v>0</v>
      </c>
      <c r="F38" s="271">
        <f t="shared" si="1"/>
        <v>0</v>
      </c>
      <c r="G38" s="272">
        <f t="shared" si="5"/>
        <v>0</v>
      </c>
    </row>
    <row r="39" spans="2:7" ht="12.75" x14ac:dyDescent="0.2">
      <c r="B39" s="270">
        <f t="shared" si="2"/>
        <v>23</v>
      </c>
      <c r="C39" s="271">
        <f t="shared" si="3"/>
        <v>0</v>
      </c>
      <c r="D39" s="271">
        <f t="shared" si="4"/>
        <v>0</v>
      </c>
      <c r="E39" s="271">
        <f t="shared" si="0"/>
        <v>0</v>
      </c>
      <c r="F39" s="271">
        <f t="shared" si="1"/>
        <v>0</v>
      </c>
      <c r="G39" s="272">
        <f t="shared" si="5"/>
        <v>0</v>
      </c>
    </row>
    <row r="40" spans="2:7" ht="12.75" x14ac:dyDescent="0.2">
      <c r="B40" s="270">
        <f t="shared" si="2"/>
        <v>24</v>
      </c>
      <c r="C40" s="271">
        <f t="shared" si="3"/>
        <v>0</v>
      </c>
      <c r="D40" s="271">
        <f t="shared" si="4"/>
        <v>0</v>
      </c>
      <c r="E40" s="271">
        <f t="shared" si="0"/>
        <v>0</v>
      </c>
      <c r="F40" s="271">
        <f t="shared" si="1"/>
        <v>0</v>
      </c>
      <c r="G40" s="272">
        <f t="shared" si="5"/>
        <v>0</v>
      </c>
    </row>
    <row r="41" spans="2:7" s="8" customFormat="1" ht="12.75" x14ac:dyDescent="0.2">
      <c r="B41" s="273">
        <f t="shared" si="2"/>
        <v>25</v>
      </c>
      <c r="C41" s="274">
        <f t="shared" si="3"/>
        <v>0</v>
      </c>
      <c r="D41" s="274">
        <f t="shared" si="4"/>
        <v>0</v>
      </c>
      <c r="E41" s="274">
        <f t="shared" si="0"/>
        <v>0</v>
      </c>
      <c r="F41" s="274">
        <f t="shared" si="1"/>
        <v>0</v>
      </c>
      <c r="G41" s="272">
        <f t="shared" si="5"/>
        <v>0</v>
      </c>
    </row>
    <row r="42" spans="2:7" ht="12.75" x14ac:dyDescent="0.2">
      <c r="B42" s="270">
        <f t="shared" si="2"/>
        <v>26</v>
      </c>
      <c r="C42" s="271">
        <f t="shared" si="3"/>
        <v>0</v>
      </c>
      <c r="D42" s="271">
        <f t="shared" si="4"/>
        <v>0</v>
      </c>
      <c r="E42" s="271">
        <f t="shared" si="0"/>
        <v>0</v>
      </c>
      <c r="F42" s="271">
        <f t="shared" si="1"/>
        <v>0</v>
      </c>
      <c r="G42" s="272">
        <f t="shared" si="5"/>
        <v>0</v>
      </c>
    </row>
    <row r="43" spans="2:7" ht="12.75" x14ac:dyDescent="0.2">
      <c r="B43" s="270">
        <f t="shared" si="2"/>
        <v>27</v>
      </c>
      <c r="C43" s="271">
        <f t="shared" si="3"/>
        <v>0</v>
      </c>
      <c r="D43" s="271">
        <f t="shared" si="4"/>
        <v>0</v>
      </c>
      <c r="E43" s="271">
        <f t="shared" si="0"/>
        <v>0</v>
      </c>
      <c r="F43" s="271">
        <f t="shared" si="1"/>
        <v>0</v>
      </c>
      <c r="G43" s="272">
        <f t="shared" si="5"/>
        <v>0</v>
      </c>
    </row>
    <row r="44" spans="2:7" ht="12.75" x14ac:dyDescent="0.2">
      <c r="B44" s="270">
        <f t="shared" si="2"/>
        <v>28</v>
      </c>
      <c r="C44" s="271">
        <f t="shared" si="3"/>
        <v>0</v>
      </c>
      <c r="D44" s="271">
        <f t="shared" si="4"/>
        <v>0</v>
      </c>
      <c r="E44" s="271">
        <f t="shared" si="0"/>
        <v>0</v>
      </c>
      <c r="F44" s="271">
        <f t="shared" si="1"/>
        <v>0</v>
      </c>
      <c r="G44" s="272">
        <f t="shared" si="5"/>
        <v>0</v>
      </c>
    </row>
    <row r="45" spans="2:7" ht="12.75" x14ac:dyDescent="0.2">
      <c r="B45" s="270">
        <f t="shared" si="2"/>
        <v>29</v>
      </c>
      <c r="C45" s="271">
        <f t="shared" si="3"/>
        <v>0</v>
      </c>
      <c r="D45" s="271">
        <f t="shared" si="4"/>
        <v>0</v>
      </c>
      <c r="E45" s="271">
        <f t="shared" si="0"/>
        <v>0</v>
      </c>
      <c r="F45" s="271">
        <f t="shared" si="1"/>
        <v>0</v>
      </c>
      <c r="G45" s="272">
        <f t="shared" si="5"/>
        <v>0</v>
      </c>
    </row>
    <row r="46" spans="2:7" ht="12.75" x14ac:dyDescent="0.2">
      <c r="B46" s="270">
        <f t="shared" si="2"/>
        <v>30</v>
      </c>
      <c r="C46" s="271">
        <f t="shared" si="3"/>
        <v>0</v>
      </c>
      <c r="D46" s="271">
        <f t="shared" si="4"/>
        <v>0</v>
      </c>
      <c r="E46" s="271">
        <f t="shared" si="0"/>
        <v>0</v>
      </c>
      <c r="F46" s="271">
        <f t="shared" si="1"/>
        <v>0</v>
      </c>
      <c r="G46" s="272">
        <f t="shared" si="5"/>
        <v>0</v>
      </c>
    </row>
    <row r="47" spans="2:7" ht="12.75" x14ac:dyDescent="0.2">
      <c r="B47" s="270">
        <f t="shared" si="2"/>
        <v>31</v>
      </c>
      <c r="C47" s="271">
        <f t="shared" si="3"/>
        <v>0</v>
      </c>
      <c r="D47" s="271">
        <f t="shared" si="4"/>
        <v>0</v>
      </c>
      <c r="E47" s="271">
        <f t="shared" si="0"/>
        <v>0</v>
      </c>
      <c r="F47" s="271">
        <f t="shared" si="1"/>
        <v>0</v>
      </c>
      <c r="G47" s="272">
        <f t="shared" si="5"/>
        <v>0</v>
      </c>
    </row>
    <row r="48" spans="2:7" ht="12.75" x14ac:dyDescent="0.2">
      <c r="B48" s="270">
        <f t="shared" si="2"/>
        <v>32</v>
      </c>
      <c r="C48" s="271">
        <f t="shared" si="3"/>
        <v>0</v>
      </c>
      <c r="D48" s="271">
        <f t="shared" si="4"/>
        <v>0</v>
      </c>
      <c r="E48" s="271">
        <f t="shared" si="0"/>
        <v>0</v>
      </c>
      <c r="F48" s="271">
        <f t="shared" si="1"/>
        <v>0</v>
      </c>
      <c r="G48" s="272">
        <f t="shared" si="5"/>
        <v>0</v>
      </c>
    </row>
    <row r="49" spans="2:7" ht="12.75" x14ac:dyDescent="0.2">
      <c r="B49" s="270">
        <f t="shared" si="2"/>
        <v>33</v>
      </c>
      <c r="C49" s="271">
        <f t="shared" si="3"/>
        <v>0</v>
      </c>
      <c r="D49" s="271">
        <f t="shared" si="4"/>
        <v>0</v>
      </c>
      <c r="E49" s="271">
        <f t="shared" ref="E49:E76" si="6">+C49*$C$7/12</f>
        <v>0</v>
      </c>
      <c r="F49" s="271">
        <f t="shared" ref="F49:F76" si="7">+D49-E49</f>
        <v>0</v>
      </c>
      <c r="G49" s="272">
        <f t="shared" si="5"/>
        <v>0</v>
      </c>
    </row>
    <row r="50" spans="2:7" ht="12.75" x14ac:dyDescent="0.2">
      <c r="B50" s="270">
        <f t="shared" ref="B50:B113" si="8">+B49+1</f>
        <v>34</v>
      </c>
      <c r="C50" s="271">
        <f t="shared" ref="C50:C76" si="9">+G49</f>
        <v>0</v>
      </c>
      <c r="D50" s="271">
        <f t="shared" ref="D50:D76" si="10">+D49</f>
        <v>0</v>
      </c>
      <c r="E50" s="271">
        <f t="shared" si="6"/>
        <v>0</v>
      </c>
      <c r="F50" s="271">
        <f t="shared" si="7"/>
        <v>0</v>
      </c>
      <c r="G50" s="272">
        <f t="shared" si="5"/>
        <v>0</v>
      </c>
    </row>
    <row r="51" spans="2:7" ht="12.75" x14ac:dyDescent="0.2">
      <c r="B51" s="270">
        <f t="shared" si="8"/>
        <v>35</v>
      </c>
      <c r="C51" s="271">
        <f t="shared" si="9"/>
        <v>0</v>
      </c>
      <c r="D51" s="271">
        <f t="shared" si="10"/>
        <v>0</v>
      </c>
      <c r="E51" s="271">
        <f t="shared" si="6"/>
        <v>0</v>
      </c>
      <c r="F51" s="271">
        <f t="shared" si="7"/>
        <v>0</v>
      </c>
      <c r="G51" s="272">
        <f t="shared" si="5"/>
        <v>0</v>
      </c>
    </row>
    <row r="52" spans="2:7" ht="12.75" x14ac:dyDescent="0.2">
      <c r="B52" s="270">
        <f t="shared" si="8"/>
        <v>36</v>
      </c>
      <c r="C52" s="271">
        <f t="shared" si="9"/>
        <v>0</v>
      </c>
      <c r="D52" s="271">
        <f t="shared" si="10"/>
        <v>0</v>
      </c>
      <c r="E52" s="271">
        <f t="shared" si="6"/>
        <v>0</v>
      </c>
      <c r="F52" s="271">
        <f t="shared" si="7"/>
        <v>0</v>
      </c>
      <c r="G52" s="272">
        <f t="shared" si="5"/>
        <v>0</v>
      </c>
    </row>
    <row r="53" spans="2:7" s="8" customFormat="1" ht="12.75" x14ac:dyDescent="0.2">
      <c r="B53" s="273">
        <f t="shared" si="8"/>
        <v>37</v>
      </c>
      <c r="C53" s="274">
        <f t="shared" si="9"/>
        <v>0</v>
      </c>
      <c r="D53" s="274">
        <f t="shared" si="10"/>
        <v>0</v>
      </c>
      <c r="E53" s="274">
        <f t="shared" si="6"/>
        <v>0</v>
      </c>
      <c r="F53" s="274">
        <f t="shared" si="7"/>
        <v>0</v>
      </c>
      <c r="G53" s="272">
        <f t="shared" si="5"/>
        <v>0</v>
      </c>
    </row>
    <row r="54" spans="2:7" ht="12.75" x14ac:dyDescent="0.2">
      <c r="B54" s="270">
        <f t="shared" si="8"/>
        <v>38</v>
      </c>
      <c r="C54" s="271">
        <f t="shared" si="9"/>
        <v>0</v>
      </c>
      <c r="D54" s="271">
        <f t="shared" si="10"/>
        <v>0</v>
      </c>
      <c r="E54" s="271">
        <f t="shared" si="6"/>
        <v>0</v>
      </c>
      <c r="F54" s="271">
        <f t="shared" si="7"/>
        <v>0</v>
      </c>
      <c r="G54" s="272">
        <f t="shared" si="5"/>
        <v>0</v>
      </c>
    </row>
    <row r="55" spans="2:7" ht="12.75" x14ac:dyDescent="0.2">
      <c r="B55" s="270">
        <f t="shared" si="8"/>
        <v>39</v>
      </c>
      <c r="C55" s="271">
        <f t="shared" si="9"/>
        <v>0</v>
      </c>
      <c r="D55" s="271">
        <f t="shared" si="10"/>
        <v>0</v>
      </c>
      <c r="E55" s="271">
        <f t="shared" si="6"/>
        <v>0</v>
      </c>
      <c r="F55" s="271">
        <f t="shared" si="7"/>
        <v>0</v>
      </c>
      <c r="G55" s="272">
        <f t="shared" si="5"/>
        <v>0</v>
      </c>
    </row>
    <row r="56" spans="2:7" ht="12.75" x14ac:dyDescent="0.2">
      <c r="B56" s="270">
        <f t="shared" si="8"/>
        <v>40</v>
      </c>
      <c r="C56" s="271">
        <f t="shared" si="9"/>
        <v>0</v>
      </c>
      <c r="D56" s="271">
        <f t="shared" si="10"/>
        <v>0</v>
      </c>
      <c r="E56" s="271">
        <f t="shared" si="6"/>
        <v>0</v>
      </c>
      <c r="F56" s="271">
        <f t="shared" si="7"/>
        <v>0</v>
      </c>
      <c r="G56" s="272">
        <f t="shared" si="5"/>
        <v>0</v>
      </c>
    </row>
    <row r="57" spans="2:7" ht="12.75" x14ac:dyDescent="0.2">
      <c r="B57" s="270">
        <f t="shared" si="8"/>
        <v>41</v>
      </c>
      <c r="C57" s="271">
        <f t="shared" si="9"/>
        <v>0</v>
      </c>
      <c r="D57" s="271">
        <f t="shared" si="10"/>
        <v>0</v>
      </c>
      <c r="E57" s="271">
        <f t="shared" si="6"/>
        <v>0</v>
      </c>
      <c r="F57" s="271">
        <f t="shared" si="7"/>
        <v>0</v>
      </c>
      <c r="G57" s="272">
        <f t="shared" si="5"/>
        <v>0</v>
      </c>
    </row>
    <row r="58" spans="2:7" ht="12.75" x14ac:dyDescent="0.2">
      <c r="B58" s="270">
        <f t="shared" si="8"/>
        <v>42</v>
      </c>
      <c r="C58" s="271">
        <f t="shared" si="9"/>
        <v>0</v>
      </c>
      <c r="D58" s="271">
        <f t="shared" si="10"/>
        <v>0</v>
      </c>
      <c r="E58" s="271">
        <f t="shared" si="6"/>
        <v>0</v>
      </c>
      <c r="F58" s="271">
        <f t="shared" si="7"/>
        <v>0</v>
      </c>
      <c r="G58" s="272">
        <f t="shared" si="5"/>
        <v>0</v>
      </c>
    </row>
    <row r="59" spans="2:7" ht="12.75" x14ac:dyDescent="0.2">
      <c r="B59" s="270">
        <f t="shared" si="8"/>
        <v>43</v>
      </c>
      <c r="C59" s="271">
        <f t="shared" si="9"/>
        <v>0</v>
      </c>
      <c r="D59" s="271">
        <f t="shared" si="10"/>
        <v>0</v>
      </c>
      <c r="E59" s="271">
        <f t="shared" si="6"/>
        <v>0</v>
      </c>
      <c r="F59" s="271">
        <f t="shared" si="7"/>
        <v>0</v>
      </c>
      <c r="G59" s="272">
        <f t="shared" si="5"/>
        <v>0</v>
      </c>
    </row>
    <row r="60" spans="2:7" ht="12.75" x14ac:dyDescent="0.2">
      <c r="B60" s="270">
        <f t="shared" si="8"/>
        <v>44</v>
      </c>
      <c r="C60" s="271">
        <f t="shared" si="9"/>
        <v>0</v>
      </c>
      <c r="D60" s="271">
        <f t="shared" si="10"/>
        <v>0</v>
      </c>
      <c r="E60" s="271">
        <f t="shared" si="6"/>
        <v>0</v>
      </c>
      <c r="F60" s="271">
        <f t="shared" si="7"/>
        <v>0</v>
      </c>
      <c r="G60" s="272">
        <f t="shared" si="5"/>
        <v>0</v>
      </c>
    </row>
    <row r="61" spans="2:7" ht="12.75" x14ac:dyDescent="0.2">
      <c r="B61" s="270">
        <f t="shared" si="8"/>
        <v>45</v>
      </c>
      <c r="C61" s="271">
        <f t="shared" si="9"/>
        <v>0</v>
      </c>
      <c r="D61" s="271">
        <f t="shared" si="10"/>
        <v>0</v>
      </c>
      <c r="E61" s="271">
        <f t="shared" si="6"/>
        <v>0</v>
      </c>
      <c r="F61" s="271">
        <f t="shared" si="7"/>
        <v>0</v>
      </c>
      <c r="G61" s="272">
        <f t="shared" si="5"/>
        <v>0</v>
      </c>
    </row>
    <row r="62" spans="2:7" ht="12.75" x14ac:dyDescent="0.2">
      <c r="B62" s="270">
        <f t="shared" si="8"/>
        <v>46</v>
      </c>
      <c r="C62" s="271">
        <f t="shared" si="9"/>
        <v>0</v>
      </c>
      <c r="D62" s="271">
        <f t="shared" si="10"/>
        <v>0</v>
      </c>
      <c r="E62" s="271">
        <f t="shared" si="6"/>
        <v>0</v>
      </c>
      <c r="F62" s="271">
        <f t="shared" si="7"/>
        <v>0</v>
      </c>
      <c r="G62" s="272">
        <f t="shared" si="5"/>
        <v>0</v>
      </c>
    </row>
    <row r="63" spans="2:7" ht="12.75" x14ac:dyDescent="0.2">
      <c r="B63" s="270">
        <f t="shared" si="8"/>
        <v>47</v>
      </c>
      <c r="C63" s="271">
        <f t="shared" si="9"/>
        <v>0</v>
      </c>
      <c r="D63" s="271">
        <f t="shared" si="10"/>
        <v>0</v>
      </c>
      <c r="E63" s="271">
        <f t="shared" si="6"/>
        <v>0</v>
      </c>
      <c r="F63" s="271">
        <f t="shared" si="7"/>
        <v>0</v>
      </c>
      <c r="G63" s="272">
        <f t="shared" si="5"/>
        <v>0</v>
      </c>
    </row>
    <row r="64" spans="2:7" ht="12.75" x14ac:dyDescent="0.2">
      <c r="B64" s="270">
        <f t="shared" si="8"/>
        <v>48</v>
      </c>
      <c r="C64" s="271">
        <f t="shared" si="9"/>
        <v>0</v>
      </c>
      <c r="D64" s="271">
        <f t="shared" si="10"/>
        <v>0</v>
      </c>
      <c r="E64" s="271">
        <f t="shared" si="6"/>
        <v>0</v>
      </c>
      <c r="F64" s="271">
        <f t="shared" si="7"/>
        <v>0</v>
      </c>
      <c r="G64" s="272">
        <f t="shared" si="5"/>
        <v>0</v>
      </c>
    </row>
    <row r="65" spans="2:7" s="8" customFormat="1" ht="12.75" x14ac:dyDescent="0.2">
      <c r="B65" s="273">
        <f t="shared" si="8"/>
        <v>49</v>
      </c>
      <c r="C65" s="274">
        <f t="shared" si="9"/>
        <v>0</v>
      </c>
      <c r="D65" s="274">
        <f t="shared" si="10"/>
        <v>0</v>
      </c>
      <c r="E65" s="274">
        <f t="shared" si="6"/>
        <v>0</v>
      </c>
      <c r="F65" s="274">
        <f t="shared" si="7"/>
        <v>0</v>
      </c>
      <c r="G65" s="272">
        <f t="shared" si="5"/>
        <v>0</v>
      </c>
    </row>
    <row r="66" spans="2:7" ht="12.75" x14ac:dyDescent="0.2">
      <c r="B66" s="270">
        <f t="shared" si="8"/>
        <v>50</v>
      </c>
      <c r="C66" s="271">
        <f t="shared" si="9"/>
        <v>0</v>
      </c>
      <c r="D66" s="271">
        <f t="shared" si="10"/>
        <v>0</v>
      </c>
      <c r="E66" s="271">
        <f t="shared" si="6"/>
        <v>0</v>
      </c>
      <c r="F66" s="271">
        <f t="shared" si="7"/>
        <v>0</v>
      </c>
      <c r="G66" s="272">
        <f t="shared" si="5"/>
        <v>0</v>
      </c>
    </row>
    <row r="67" spans="2:7" ht="12.75" x14ac:dyDescent="0.2">
      <c r="B67" s="270">
        <f t="shared" si="8"/>
        <v>51</v>
      </c>
      <c r="C67" s="271">
        <f t="shared" si="9"/>
        <v>0</v>
      </c>
      <c r="D67" s="271">
        <f t="shared" si="10"/>
        <v>0</v>
      </c>
      <c r="E67" s="271">
        <f t="shared" si="6"/>
        <v>0</v>
      </c>
      <c r="F67" s="271">
        <f t="shared" si="7"/>
        <v>0</v>
      </c>
      <c r="G67" s="272">
        <f t="shared" si="5"/>
        <v>0</v>
      </c>
    </row>
    <row r="68" spans="2:7" ht="12.75" x14ac:dyDescent="0.2">
      <c r="B68" s="270">
        <f t="shared" si="8"/>
        <v>52</v>
      </c>
      <c r="C68" s="271">
        <f t="shared" si="9"/>
        <v>0</v>
      </c>
      <c r="D68" s="271">
        <f t="shared" si="10"/>
        <v>0</v>
      </c>
      <c r="E68" s="271">
        <f t="shared" si="6"/>
        <v>0</v>
      </c>
      <c r="F68" s="271">
        <f t="shared" si="7"/>
        <v>0</v>
      </c>
      <c r="G68" s="272">
        <f t="shared" si="5"/>
        <v>0</v>
      </c>
    </row>
    <row r="69" spans="2:7" ht="12.75" x14ac:dyDescent="0.2">
      <c r="B69" s="270">
        <f t="shared" si="8"/>
        <v>53</v>
      </c>
      <c r="C69" s="271">
        <f t="shared" si="9"/>
        <v>0</v>
      </c>
      <c r="D69" s="271">
        <f t="shared" si="10"/>
        <v>0</v>
      </c>
      <c r="E69" s="271">
        <f t="shared" si="6"/>
        <v>0</v>
      </c>
      <c r="F69" s="271">
        <f t="shared" si="7"/>
        <v>0</v>
      </c>
      <c r="G69" s="272">
        <f t="shared" si="5"/>
        <v>0</v>
      </c>
    </row>
    <row r="70" spans="2:7" ht="12.75" x14ac:dyDescent="0.2">
      <c r="B70" s="270">
        <f t="shared" si="8"/>
        <v>54</v>
      </c>
      <c r="C70" s="271">
        <f t="shared" si="9"/>
        <v>0</v>
      </c>
      <c r="D70" s="271">
        <f t="shared" si="10"/>
        <v>0</v>
      </c>
      <c r="E70" s="271">
        <f t="shared" si="6"/>
        <v>0</v>
      </c>
      <c r="F70" s="271">
        <f t="shared" si="7"/>
        <v>0</v>
      </c>
      <c r="G70" s="272">
        <f t="shared" si="5"/>
        <v>0</v>
      </c>
    </row>
    <row r="71" spans="2:7" ht="12.75" x14ac:dyDescent="0.2">
      <c r="B71" s="270">
        <f t="shared" si="8"/>
        <v>55</v>
      </c>
      <c r="C71" s="271">
        <f t="shared" si="9"/>
        <v>0</v>
      </c>
      <c r="D71" s="271">
        <f t="shared" si="10"/>
        <v>0</v>
      </c>
      <c r="E71" s="271">
        <f t="shared" si="6"/>
        <v>0</v>
      </c>
      <c r="F71" s="271">
        <f t="shared" si="7"/>
        <v>0</v>
      </c>
      <c r="G71" s="272">
        <f t="shared" si="5"/>
        <v>0</v>
      </c>
    </row>
    <row r="72" spans="2:7" ht="12.75" x14ac:dyDescent="0.2">
      <c r="B72" s="270">
        <f t="shared" si="8"/>
        <v>56</v>
      </c>
      <c r="C72" s="271">
        <f t="shared" si="9"/>
        <v>0</v>
      </c>
      <c r="D72" s="271">
        <f t="shared" si="10"/>
        <v>0</v>
      </c>
      <c r="E72" s="271">
        <f t="shared" si="6"/>
        <v>0</v>
      </c>
      <c r="F72" s="271">
        <f t="shared" si="7"/>
        <v>0</v>
      </c>
      <c r="G72" s="272">
        <f t="shared" si="5"/>
        <v>0</v>
      </c>
    </row>
    <row r="73" spans="2:7" ht="12.75" x14ac:dyDescent="0.2">
      <c r="B73" s="270">
        <f t="shared" si="8"/>
        <v>57</v>
      </c>
      <c r="C73" s="271">
        <f t="shared" si="9"/>
        <v>0</v>
      </c>
      <c r="D73" s="271">
        <f t="shared" si="10"/>
        <v>0</v>
      </c>
      <c r="E73" s="271">
        <f t="shared" si="6"/>
        <v>0</v>
      </c>
      <c r="F73" s="271">
        <f t="shared" si="7"/>
        <v>0</v>
      </c>
      <c r="G73" s="272">
        <f t="shared" si="5"/>
        <v>0</v>
      </c>
    </row>
    <row r="74" spans="2:7" ht="12.75" x14ac:dyDescent="0.2">
      <c r="B74" s="270">
        <f t="shared" si="8"/>
        <v>58</v>
      </c>
      <c r="C74" s="271">
        <f t="shared" si="9"/>
        <v>0</v>
      </c>
      <c r="D74" s="271">
        <f t="shared" si="10"/>
        <v>0</v>
      </c>
      <c r="E74" s="271">
        <f t="shared" si="6"/>
        <v>0</v>
      </c>
      <c r="F74" s="271">
        <f t="shared" si="7"/>
        <v>0</v>
      </c>
      <c r="G74" s="272">
        <f t="shared" si="5"/>
        <v>0</v>
      </c>
    </row>
    <row r="75" spans="2:7" ht="12.75" x14ac:dyDescent="0.2">
      <c r="B75" s="270">
        <f t="shared" si="8"/>
        <v>59</v>
      </c>
      <c r="C75" s="271">
        <f t="shared" si="9"/>
        <v>0</v>
      </c>
      <c r="D75" s="271">
        <f t="shared" si="10"/>
        <v>0</v>
      </c>
      <c r="E75" s="271">
        <f t="shared" si="6"/>
        <v>0</v>
      </c>
      <c r="F75" s="271">
        <f t="shared" si="7"/>
        <v>0</v>
      </c>
      <c r="G75" s="272">
        <f t="shared" si="5"/>
        <v>0</v>
      </c>
    </row>
    <row r="76" spans="2:7" ht="12.75" x14ac:dyDescent="0.2">
      <c r="B76" s="270">
        <f t="shared" si="8"/>
        <v>60</v>
      </c>
      <c r="C76" s="271">
        <f t="shared" si="9"/>
        <v>0</v>
      </c>
      <c r="D76" s="271">
        <f t="shared" si="10"/>
        <v>0</v>
      </c>
      <c r="E76" s="271">
        <f t="shared" si="6"/>
        <v>0</v>
      </c>
      <c r="F76" s="271">
        <f t="shared" si="7"/>
        <v>0</v>
      </c>
      <c r="G76" s="272">
        <f t="shared" si="5"/>
        <v>0</v>
      </c>
    </row>
    <row r="77" spans="2:7" ht="12.75" x14ac:dyDescent="0.2">
      <c r="B77" s="270">
        <f t="shared" si="8"/>
        <v>61</v>
      </c>
      <c r="C77" s="271">
        <f t="shared" ref="C77:C140" si="11">+G76</f>
        <v>0</v>
      </c>
      <c r="D77" s="271">
        <f t="shared" ref="D77:D140" si="12">+D76</f>
        <v>0</v>
      </c>
      <c r="E77" s="271">
        <f t="shared" ref="E77:E140" si="13">+C77*$C$7/12</f>
        <v>0</v>
      </c>
      <c r="F77" s="271">
        <f t="shared" ref="F77:F140" si="14">+D77-E77</f>
        <v>0</v>
      </c>
      <c r="G77" s="272">
        <f t="shared" si="5"/>
        <v>0</v>
      </c>
    </row>
    <row r="78" spans="2:7" ht="12.75" x14ac:dyDescent="0.2">
      <c r="B78" s="270">
        <f t="shared" si="8"/>
        <v>62</v>
      </c>
      <c r="C78" s="271">
        <f t="shared" si="11"/>
        <v>0</v>
      </c>
      <c r="D78" s="271">
        <f t="shared" si="12"/>
        <v>0</v>
      </c>
      <c r="E78" s="271">
        <f t="shared" si="13"/>
        <v>0</v>
      </c>
      <c r="F78" s="271">
        <f t="shared" si="14"/>
        <v>0</v>
      </c>
      <c r="G78" s="272">
        <f t="shared" si="5"/>
        <v>0</v>
      </c>
    </row>
    <row r="79" spans="2:7" ht="12.75" x14ac:dyDescent="0.2">
      <c r="B79" s="270">
        <f t="shared" si="8"/>
        <v>63</v>
      </c>
      <c r="C79" s="271">
        <f t="shared" si="11"/>
        <v>0</v>
      </c>
      <c r="D79" s="271">
        <f t="shared" si="12"/>
        <v>0</v>
      </c>
      <c r="E79" s="271">
        <f t="shared" si="13"/>
        <v>0</v>
      </c>
      <c r="F79" s="271">
        <f t="shared" si="14"/>
        <v>0</v>
      </c>
      <c r="G79" s="272">
        <f t="shared" si="5"/>
        <v>0</v>
      </c>
    </row>
    <row r="80" spans="2:7" ht="12.75" x14ac:dyDescent="0.2">
      <c r="B80" s="270">
        <f t="shared" si="8"/>
        <v>64</v>
      </c>
      <c r="C80" s="271">
        <f t="shared" si="11"/>
        <v>0</v>
      </c>
      <c r="D80" s="271">
        <f t="shared" si="12"/>
        <v>0</v>
      </c>
      <c r="E80" s="271">
        <f t="shared" si="13"/>
        <v>0</v>
      </c>
      <c r="F80" s="271">
        <f t="shared" si="14"/>
        <v>0</v>
      </c>
      <c r="G80" s="272">
        <f t="shared" si="5"/>
        <v>0</v>
      </c>
    </row>
    <row r="81" spans="2:7" ht="12.75" x14ac:dyDescent="0.2">
      <c r="B81" s="270">
        <f t="shared" si="8"/>
        <v>65</v>
      </c>
      <c r="C81" s="271">
        <f t="shared" si="11"/>
        <v>0</v>
      </c>
      <c r="D81" s="271">
        <f t="shared" si="12"/>
        <v>0</v>
      </c>
      <c r="E81" s="271">
        <f t="shared" si="13"/>
        <v>0</v>
      </c>
      <c r="F81" s="271">
        <f t="shared" si="14"/>
        <v>0</v>
      </c>
      <c r="G81" s="272">
        <f t="shared" si="5"/>
        <v>0</v>
      </c>
    </row>
    <row r="82" spans="2:7" ht="12.75" x14ac:dyDescent="0.2">
      <c r="B82" s="270">
        <f t="shared" si="8"/>
        <v>66</v>
      </c>
      <c r="C82" s="271">
        <f t="shared" si="11"/>
        <v>0</v>
      </c>
      <c r="D82" s="271">
        <f t="shared" si="12"/>
        <v>0</v>
      </c>
      <c r="E82" s="271">
        <f t="shared" si="13"/>
        <v>0</v>
      </c>
      <c r="F82" s="271">
        <f t="shared" si="14"/>
        <v>0</v>
      </c>
      <c r="G82" s="272">
        <f t="shared" si="5"/>
        <v>0</v>
      </c>
    </row>
    <row r="83" spans="2:7" ht="12.75" x14ac:dyDescent="0.2">
      <c r="B83" s="270">
        <f t="shared" si="8"/>
        <v>67</v>
      </c>
      <c r="C83" s="271">
        <f t="shared" si="11"/>
        <v>0</v>
      </c>
      <c r="D83" s="271">
        <f t="shared" si="12"/>
        <v>0</v>
      </c>
      <c r="E83" s="271">
        <f t="shared" si="13"/>
        <v>0</v>
      </c>
      <c r="F83" s="271">
        <f t="shared" si="14"/>
        <v>0</v>
      </c>
      <c r="G83" s="272">
        <f t="shared" ref="G83:G146" si="15">IF(G82&lt;=0,0,+C83-F83)</f>
        <v>0</v>
      </c>
    </row>
    <row r="84" spans="2:7" ht="12.75" x14ac:dyDescent="0.2">
      <c r="B84" s="270">
        <f t="shared" si="8"/>
        <v>68</v>
      </c>
      <c r="C84" s="271">
        <f t="shared" si="11"/>
        <v>0</v>
      </c>
      <c r="D84" s="271">
        <f t="shared" si="12"/>
        <v>0</v>
      </c>
      <c r="E84" s="271">
        <f t="shared" si="13"/>
        <v>0</v>
      </c>
      <c r="F84" s="271">
        <f t="shared" si="14"/>
        <v>0</v>
      </c>
      <c r="G84" s="272">
        <f t="shared" si="15"/>
        <v>0</v>
      </c>
    </row>
    <row r="85" spans="2:7" ht="12.75" x14ac:dyDescent="0.2">
      <c r="B85" s="270">
        <f t="shared" si="8"/>
        <v>69</v>
      </c>
      <c r="C85" s="271">
        <f t="shared" si="11"/>
        <v>0</v>
      </c>
      <c r="D85" s="271">
        <f t="shared" si="12"/>
        <v>0</v>
      </c>
      <c r="E85" s="271">
        <f t="shared" si="13"/>
        <v>0</v>
      </c>
      <c r="F85" s="271">
        <f t="shared" si="14"/>
        <v>0</v>
      </c>
      <c r="G85" s="272">
        <f t="shared" si="15"/>
        <v>0</v>
      </c>
    </row>
    <row r="86" spans="2:7" ht="12.75" x14ac:dyDescent="0.2">
      <c r="B86" s="270">
        <f t="shared" si="8"/>
        <v>70</v>
      </c>
      <c r="C86" s="271">
        <f t="shared" si="11"/>
        <v>0</v>
      </c>
      <c r="D86" s="271">
        <f t="shared" si="12"/>
        <v>0</v>
      </c>
      <c r="E86" s="271">
        <f t="shared" si="13"/>
        <v>0</v>
      </c>
      <c r="F86" s="271">
        <f t="shared" si="14"/>
        <v>0</v>
      </c>
      <c r="G86" s="272">
        <f t="shared" si="15"/>
        <v>0</v>
      </c>
    </row>
    <row r="87" spans="2:7" ht="12.75" x14ac:dyDescent="0.2">
      <c r="B87" s="270">
        <f t="shared" si="8"/>
        <v>71</v>
      </c>
      <c r="C87" s="271">
        <f t="shared" si="11"/>
        <v>0</v>
      </c>
      <c r="D87" s="271">
        <f t="shared" si="12"/>
        <v>0</v>
      </c>
      <c r="E87" s="271">
        <f t="shared" si="13"/>
        <v>0</v>
      </c>
      <c r="F87" s="271">
        <f t="shared" si="14"/>
        <v>0</v>
      </c>
      <c r="G87" s="272">
        <f t="shared" si="15"/>
        <v>0</v>
      </c>
    </row>
    <row r="88" spans="2:7" ht="12.75" x14ac:dyDescent="0.2">
      <c r="B88" s="270">
        <f t="shared" si="8"/>
        <v>72</v>
      </c>
      <c r="C88" s="271">
        <f t="shared" si="11"/>
        <v>0</v>
      </c>
      <c r="D88" s="271">
        <f t="shared" si="12"/>
        <v>0</v>
      </c>
      <c r="E88" s="271">
        <f t="shared" si="13"/>
        <v>0</v>
      </c>
      <c r="F88" s="271">
        <f t="shared" si="14"/>
        <v>0</v>
      </c>
      <c r="G88" s="272">
        <f t="shared" si="15"/>
        <v>0</v>
      </c>
    </row>
    <row r="89" spans="2:7" ht="12.75" x14ac:dyDescent="0.2">
      <c r="B89" s="270">
        <f t="shared" si="8"/>
        <v>73</v>
      </c>
      <c r="C89" s="271">
        <f t="shared" si="11"/>
        <v>0</v>
      </c>
      <c r="D89" s="271">
        <f t="shared" si="12"/>
        <v>0</v>
      </c>
      <c r="E89" s="271">
        <f t="shared" si="13"/>
        <v>0</v>
      </c>
      <c r="F89" s="271">
        <f t="shared" si="14"/>
        <v>0</v>
      </c>
      <c r="G89" s="272">
        <f t="shared" si="15"/>
        <v>0</v>
      </c>
    </row>
    <row r="90" spans="2:7" ht="12.75" x14ac:dyDescent="0.2">
      <c r="B90" s="270">
        <f t="shared" si="8"/>
        <v>74</v>
      </c>
      <c r="C90" s="271">
        <f t="shared" si="11"/>
        <v>0</v>
      </c>
      <c r="D90" s="271">
        <f t="shared" si="12"/>
        <v>0</v>
      </c>
      <c r="E90" s="271">
        <f t="shared" si="13"/>
        <v>0</v>
      </c>
      <c r="F90" s="271">
        <f t="shared" si="14"/>
        <v>0</v>
      </c>
      <c r="G90" s="272">
        <f t="shared" si="15"/>
        <v>0</v>
      </c>
    </row>
    <row r="91" spans="2:7" ht="12.75" x14ac:dyDescent="0.2">
      <c r="B91" s="270">
        <f t="shared" si="8"/>
        <v>75</v>
      </c>
      <c r="C91" s="271">
        <f t="shared" si="11"/>
        <v>0</v>
      </c>
      <c r="D91" s="271">
        <f t="shared" si="12"/>
        <v>0</v>
      </c>
      <c r="E91" s="271">
        <f t="shared" si="13"/>
        <v>0</v>
      </c>
      <c r="F91" s="271">
        <f t="shared" si="14"/>
        <v>0</v>
      </c>
      <c r="G91" s="272">
        <f t="shared" si="15"/>
        <v>0</v>
      </c>
    </row>
    <row r="92" spans="2:7" ht="12.75" x14ac:dyDescent="0.2">
      <c r="B92" s="270">
        <f t="shared" si="8"/>
        <v>76</v>
      </c>
      <c r="C92" s="271">
        <f t="shared" si="11"/>
        <v>0</v>
      </c>
      <c r="D92" s="271">
        <f t="shared" si="12"/>
        <v>0</v>
      </c>
      <c r="E92" s="271">
        <f t="shared" si="13"/>
        <v>0</v>
      </c>
      <c r="F92" s="271">
        <f t="shared" si="14"/>
        <v>0</v>
      </c>
      <c r="G92" s="272">
        <f t="shared" si="15"/>
        <v>0</v>
      </c>
    </row>
    <row r="93" spans="2:7" ht="12.75" x14ac:dyDescent="0.2">
      <c r="B93" s="270">
        <f t="shared" si="8"/>
        <v>77</v>
      </c>
      <c r="C93" s="271">
        <f t="shared" si="11"/>
        <v>0</v>
      </c>
      <c r="D93" s="271">
        <f t="shared" si="12"/>
        <v>0</v>
      </c>
      <c r="E93" s="271">
        <f t="shared" si="13"/>
        <v>0</v>
      </c>
      <c r="F93" s="271">
        <f t="shared" si="14"/>
        <v>0</v>
      </c>
      <c r="G93" s="272">
        <f t="shared" si="15"/>
        <v>0</v>
      </c>
    </row>
    <row r="94" spans="2:7" ht="12.75" x14ac:dyDescent="0.2">
      <c r="B94" s="270">
        <f t="shared" si="8"/>
        <v>78</v>
      </c>
      <c r="C94" s="271">
        <f t="shared" si="11"/>
        <v>0</v>
      </c>
      <c r="D94" s="271">
        <f t="shared" si="12"/>
        <v>0</v>
      </c>
      <c r="E94" s="271">
        <f t="shared" si="13"/>
        <v>0</v>
      </c>
      <c r="F94" s="271">
        <f t="shared" si="14"/>
        <v>0</v>
      </c>
      <c r="G94" s="272">
        <f t="shared" si="15"/>
        <v>0</v>
      </c>
    </row>
    <row r="95" spans="2:7" ht="12.75" x14ac:dyDescent="0.2">
      <c r="B95" s="270">
        <f t="shared" si="8"/>
        <v>79</v>
      </c>
      <c r="C95" s="271">
        <f t="shared" si="11"/>
        <v>0</v>
      </c>
      <c r="D95" s="271">
        <f t="shared" si="12"/>
        <v>0</v>
      </c>
      <c r="E95" s="271">
        <f t="shared" si="13"/>
        <v>0</v>
      </c>
      <c r="F95" s="271">
        <f t="shared" si="14"/>
        <v>0</v>
      </c>
      <c r="G95" s="272">
        <f t="shared" si="15"/>
        <v>0</v>
      </c>
    </row>
    <row r="96" spans="2:7" ht="12.75" x14ac:dyDescent="0.2">
      <c r="B96" s="270">
        <f t="shared" si="8"/>
        <v>80</v>
      </c>
      <c r="C96" s="271">
        <f t="shared" si="11"/>
        <v>0</v>
      </c>
      <c r="D96" s="271">
        <f t="shared" si="12"/>
        <v>0</v>
      </c>
      <c r="E96" s="271">
        <f t="shared" si="13"/>
        <v>0</v>
      </c>
      <c r="F96" s="271">
        <f t="shared" si="14"/>
        <v>0</v>
      </c>
      <c r="G96" s="272">
        <f t="shared" si="15"/>
        <v>0</v>
      </c>
    </row>
    <row r="97" spans="2:7" ht="12.75" x14ac:dyDescent="0.2">
      <c r="B97" s="270">
        <f t="shared" si="8"/>
        <v>81</v>
      </c>
      <c r="C97" s="271">
        <f t="shared" si="11"/>
        <v>0</v>
      </c>
      <c r="D97" s="271">
        <f t="shared" si="12"/>
        <v>0</v>
      </c>
      <c r="E97" s="271">
        <f t="shared" si="13"/>
        <v>0</v>
      </c>
      <c r="F97" s="271">
        <f t="shared" si="14"/>
        <v>0</v>
      </c>
      <c r="G97" s="272">
        <f t="shared" si="15"/>
        <v>0</v>
      </c>
    </row>
    <row r="98" spans="2:7" ht="12.75" x14ac:dyDescent="0.2">
      <c r="B98" s="270">
        <f t="shared" si="8"/>
        <v>82</v>
      </c>
      <c r="C98" s="271">
        <f t="shared" si="11"/>
        <v>0</v>
      </c>
      <c r="D98" s="271">
        <f t="shared" si="12"/>
        <v>0</v>
      </c>
      <c r="E98" s="271">
        <f t="shared" si="13"/>
        <v>0</v>
      </c>
      <c r="F98" s="271">
        <f t="shared" si="14"/>
        <v>0</v>
      </c>
      <c r="G98" s="272">
        <f t="shared" si="15"/>
        <v>0</v>
      </c>
    </row>
    <row r="99" spans="2:7" ht="12.75" x14ac:dyDescent="0.2">
      <c r="B99" s="270">
        <f t="shared" si="8"/>
        <v>83</v>
      </c>
      <c r="C99" s="271">
        <f t="shared" si="11"/>
        <v>0</v>
      </c>
      <c r="D99" s="271">
        <f t="shared" si="12"/>
        <v>0</v>
      </c>
      <c r="E99" s="271">
        <f t="shared" si="13"/>
        <v>0</v>
      </c>
      <c r="F99" s="271">
        <f t="shared" si="14"/>
        <v>0</v>
      </c>
      <c r="G99" s="272">
        <f t="shared" si="15"/>
        <v>0</v>
      </c>
    </row>
    <row r="100" spans="2:7" ht="12.75" x14ac:dyDescent="0.2">
      <c r="B100" s="270">
        <f t="shared" si="8"/>
        <v>84</v>
      </c>
      <c r="C100" s="271">
        <f t="shared" si="11"/>
        <v>0</v>
      </c>
      <c r="D100" s="271">
        <f t="shared" si="12"/>
        <v>0</v>
      </c>
      <c r="E100" s="271">
        <f t="shared" si="13"/>
        <v>0</v>
      </c>
      <c r="F100" s="271">
        <f t="shared" si="14"/>
        <v>0</v>
      </c>
      <c r="G100" s="272">
        <f t="shared" si="15"/>
        <v>0</v>
      </c>
    </row>
    <row r="101" spans="2:7" ht="12.75" x14ac:dyDescent="0.2">
      <c r="B101" s="270">
        <f t="shared" si="8"/>
        <v>85</v>
      </c>
      <c r="C101" s="271">
        <f t="shared" si="11"/>
        <v>0</v>
      </c>
      <c r="D101" s="271">
        <f t="shared" si="12"/>
        <v>0</v>
      </c>
      <c r="E101" s="271">
        <f t="shared" si="13"/>
        <v>0</v>
      </c>
      <c r="F101" s="271">
        <f t="shared" si="14"/>
        <v>0</v>
      </c>
      <c r="G101" s="272">
        <f t="shared" si="15"/>
        <v>0</v>
      </c>
    </row>
    <row r="102" spans="2:7" ht="12.75" x14ac:dyDescent="0.2">
      <c r="B102" s="270">
        <f t="shared" si="8"/>
        <v>86</v>
      </c>
      <c r="C102" s="271">
        <f t="shared" si="11"/>
        <v>0</v>
      </c>
      <c r="D102" s="271">
        <f t="shared" si="12"/>
        <v>0</v>
      </c>
      <c r="E102" s="271">
        <f t="shared" si="13"/>
        <v>0</v>
      </c>
      <c r="F102" s="271">
        <f t="shared" si="14"/>
        <v>0</v>
      </c>
      <c r="G102" s="272">
        <f t="shared" si="15"/>
        <v>0</v>
      </c>
    </row>
    <row r="103" spans="2:7" ht="12.75" x14ac:dyDescent="0.2">
      <c r="B103" s="270">
        <f t="shared" si="8"/>
        <v>87</v>
      </c>
      <c r="C103" s="271">
        <f t="shared" si="11"/>
        <v>0</v>
      </c>
      <c r="D103" s="271">
        <f t="shared" si="12"/>
        <v>0</v>
      </c>
      <c r="E103" s="271">
        <f t="shared" si="13"/>
        <v>0</v>
      </c>
      <c r="F103" s="271">
        <f t="shared" si="14"/>
        <v>0</v>
      </c>
      <c r="G103" s="272">
        <f t="shared" si="15"/>
        <v>0</v>
      </c>
    </row>
    <row r="104" spans="2:7" ht="12.75" x14ac:dyDescent="0.2">
      <c r="B104" s="270">
        <f t="shared" si="8"/>
        <v>88</v>
      </c>
      <c r="C104" s="271">
        <f t="shared" si="11"/>
        <v>0</v>
      </c>
      <c r="D104" s="271">
        <f t="shared" si="12"/>
        <v>0</v>
      </c>
      <c r="E104" s="271">
        <f t="shared" si="13"/>
        <v>0</v>
      </c>
      <c r="F104" s="271">
        <f t="shared" si="14"/>
        <v>0</v>
      </c>
      <c r="G104" s="272">
        <f t="shared" si="15"/>
        <v>0</v>
      </c>
    </row>
    <row r="105" spans="2:7" ht="12.75" x14ac:dyDescent="0.2">
      <c r="B105" s="270">
        <f t="shared" si="8"/>
        <v>89</v>
      </c>
      <c r="C105" s="271">
        <f t="shared" si="11"/>
        <v>0</v>
      </c>
      <c r="D105" s="271">
        <f t="shared" si="12"/>
        <v>0</v>
      </c>
      <c r="E105" s="271">
        <f t="shared" si="13"/>
        <v>0</v>
      </c>
      <c r="F105" s="271">
        <f t="shared" si="14"/>
        <v>0</v>
      </c>
      <c r="G105" s="272">
        <f t="shared" si="15"/>
        <v>0</v>
      </c>
    </row>
    <row r="106" spans="2:7" ht="12.75" x14ac:dyDescent="0.2">
      <c r="B106" s="270">
        <f t="shared" si="8"/>
        <v>90</v>
      </c>
      <c r="C106" s="271">
        <f t="shared" si="11"/>
        <v>0</v>
      </c>
      <c r="D106" s="271">
        <f t="shared" si="12"/>
        <v>0</v>
      </c>
      <c r="E106" s="271">
        <f t="shared" si="13"/>
        <v>0</v>
      </c>
      <c r="F106" s="271">
        <f t="shared" si="14"/>
        <v>0</v>
      </c>
      <c r="G106" s="272">
        <f t="shared" si="15"/>
        <v>0</v>
      </c>
    </row>
    <row r="107" spans="2:7" ht="12.75" x14ac:dyDescent="0.2">
      <c r="B107" s="270">
        <f t="shared" si="8"/>
        <v>91</v>
      </c>
      <c r="C107" s="271">
        <f t="shared" si="11"/>
        <v>0</v>
      </c>
      <c r="D107" s="271">
        <f t="shared" si="12"/>
        <v>0</v>
      </c>
      <c r="E107" s="271">
        <f t="shared" si="13"/>
        <v>0</v>
      </c>
      <c r="F107" s="271">
        <f t="shared" si="14"/>
        <v>0</v>
      </c>
      <c r="G107" s="272">
        <f t="shared" si="15"/>
        <v>0</v>
      </c>
    </row>
    <row r="108" spans="2:7" ht="12.75" x14ac:dyDescent="0.2">
      <c r="B108" s="270">
        <f t="shared" si="8"/>
        <v>92</v>
      </c>
      <c r="C108" s="271">
        <f t="shared" si="11"/>
        <v>0</v>
      </c>
      <c r="D108" s="271">
        <f t="shared" si="12"/>
        <v>0</v>
      </c>
      <c r="E108" s="271">
        <f t="shared" si="13"/>
        <v>0</v>
      </c>
      <c r="F108" s="271">
        <f t="shared" si="14"/>
        <v>0</v>
      </c>
      <c r="G108" s="272">
        <f t="shared" si="15"/>
        <v>0</v>
      </c>
    </row>
    <row r="109" spans="2:7" ht="12.75" x14ac:dyDescent="0.2">
      <c r="B109" s="270">
        <f t="shared" si="8"/>
        <v>93</v>
      </c>
      <c r="C109" s="271">
        <f t="shared" si="11"/>
        <v>0</v>
      </c>
      <c r="D109" s="271">
        <f t="shared" si="12"/>
        <v>0</v>
      </c>
      <c r="E109" s="271">
        <f t="shared" si="13"/>
        <v>0</v>
      </c>
      <c r="F109" s="271">
        <f t="shared" si="14"/>
        <v>0</v>
      </c>
      <c r="G109" s="272">
        <f t="shared" si="15"/>
        <v>0</v>
      </c>
    </row>
    <row r="110" spans="2:7" ht="12.75" x14ac:dyDescent="0.2">
      <c r="B110" s="270">
        <f t="shared" si="8"/>
        <v>94</v>
      </c>
      <c r="C110" s="271">
        <f t="shared" si="11"/>
        <v>0</v>
      </c>
      <c r="D110" s="271">
        <f t="shared" si="12"/>
        <v>0</v>
      </c>
      <c r="E110" s="271">
        <f t="shared" si="13"/>
        <v>0</v>
      </c>
      <c r="F110" s="271">
        <f t="shared" si="14"/>
        <v>0</v>
      </c>
      <c r="G110" s="272">
        <f t="shared" si="15"/>
        <v>0</v>
      </c>
    </row>
    <row r="111" spans="2:7" ht="12.75" x14ac:dyDescent="0.2">
      <c r="B111" s="270">
        <f t="shared" si="8"/>
        <v>95</v>
      </c>
      <c r="C111" s="271">
        <f t="shared" si="11"/>
        <v>0</v>
      </c>
      <c r="D111" s="271">
        <f t="shared" si="12"/>
        <v>0</v>
      </c>
      <c r="E111" s="271">
        <f t="shared" si="13"/>
        <v>0</v>
      </c>
      <c r="F111" s="271">
        <f t="shared" si="14"/>
        <v>0</v>
      </c>
      <c r="G111" s="272">
        <f t="shared" si="15"/>
        <v>0</v>
      </c>
    </row>
    <row r="112" spans="2:7" ht="12.75" x14ac:dyDescent="0.2">
      <c r="B112" s="270">
        <f t="shared" si="8"/>
        <v>96</v>
      </c>
      <c r="C112" s="271">
        <f t="shared" si="11"/>
        <v>0</v>
      </c>
      <c r="D112" s="271">
        <f t="shared" si="12"/>
        <v>0</v>
      </c>
      <c r="E112" s="271">
        <f t="shared" si="13"/>
        <v>0</v>
      </c>
      <c r="F112" s="271">
        <f t="shared" si="14"/>
        <v>0</v>
      </c>
      <c r="G112" s="272">
        <f t="shared" si="15"/>
        <v>0</v>
      </c>
    </row>
    <row r="113" spans="2:7" ht="12.75" x14ac:dyDescent="0.2">
      <c r="B113" s="270">
        <f t="shared" si="8"/>
        <v>97</v>
      </c>
      <c r="C113" s="271">
        <f t="shared" si="11"/>
        <v>0</v>
      </c>
      <c r="D113" s="271">
        <f t="shared" si="12"/>
        <v>0</v>
      </c>
      <c r="E113" s="271">
        <f t="shared" si="13"/>
        <v>0</v>
      </c>
      <c r="F113" s="271">
        <f t="shared" si="14"/>
        <v>0</v>
      </c>
      <c r="G113" s="272">
        <f>IF(G112&lt;=0,0,+C113-F113)</f>
        <v>0</v>
      </c>
    </row>
    <row r="114" spans="2:7" ht="12.75" x14ac:dyDescent="0.2">
      <c r="B114" s="270">
        <f t="shared" ref="B114:B177" si="16">+B113+1</f>
        <v>98</v>
      </c>
      <c r="C114" s="271">
        <f t="shared" si="11"/>
        <v>0</v>
      </c>
      <c r="D114" s="271">
        <f t="shared" si="12"/>
        <v>0</v>
      </c>
      <c r="E114" s="271">
        <f t="shared" si="13"/>
        <v>0</v>
      </c>
      <c r="F114" s="271">
        <f t="shared" si="14"/>
        <v>0</v>
      </c>
      <c r="G114" s="272">
        <f t="shared" si="15"/>
        <v>0</v>
      </c>
    </row>
    <row r="115" spans="2:7" ht="12.75" x14ac:dyDescent="0.2">
      <c r="B115" s="270">
        <f t="shared" si="16"/>
        <v>99</v>
      </c>
      <c r="C115" s="271">
        <f t="shared" si="11"/>
        <v>0</v>
      </c>
      <c r="D115" s="271">
        <f t="shared" si="12"/>
        <v>0</v>
      </c>
      <c r="E115" s="271">
        <f t="shared" si="13"/>
        <v>0</v>
      </c>
      <c r="F115" s="271">
        <f t="shared" si="14"/>
        <v>0</v>
      </c>
      <c r="G115" s="272">
        <f t="shared" si="15"/>
        <v>0</v>
      </c>
    </row>
    <row r="116" spans="2:7" ht="12.75" x14ac:dyDescent="0.2">
      <c r="B116" s="270">
        <f t="shared" si="16"/>
        <v>100</v>
      </c>
      <c r="C116" s="271">
        <f t="shared" si="11"/>
        <v>0</v>
      </c>
      <c r="D116" s="271">
        <f t="shared" si="12"/>
        <v>0</v>
      </c>
      <c r="E116" s="271">
        <f t="shared" si="13"/>
        <v>0</v>
      </c>
      <c r="F116" s="271">
        <f t="shared" si="14"/>
        <v>0</v>
      </c>
      <c r="G116" s="272">
        <f t="shared" si="15"/>
        <v>0</v>
      </c>
    </row>
    <row r="117" spans="2:7" ht="12.75" x14ac:dyDescent="0.2">
      <c r="B117" s="270">
        <f t="shared" si="16"/>
        <v>101</v>
      </c>
      <c r="C117" s="271">
        <f t="shared" si="11"/>
        <v>0</v>
      </c>
      <c r="D117" s="271">
        <f t="shared" si="12"/>
        <v>0</v>
      </c>
      <c r="E117" s="271">
        <f t="shared" si="13"/>
        <v>0</v>
      </c>
      <c r="F117" s="271">
        <f t="shared" si="14"/>
        <v>0</v>
      </c>
      <c r="G117" s="272">
        <f t="shared" si="15"/>
        <v>0</v>
      </c>
    </row>
    <row r="118" spans="2:7" ht="12.75" x14ac:dyDescent="0.2">
      <c r="B118" s="270">
        <f t="shared" si="16"/>
        <v>102</v>
      </c>
      <c r="C118" s="271">
        <f t="shared" si="11"/>
        <v>0</v>
      </c>
      <c r="D118" s="271">
        <f t="shared" si="12"/>
        <v>0</v>
      </c>
      <c r="E118" s="271">
        <f t="shared" si="13"/>
        <v>0</v>
      </c>
      <c r="F118" s="271">
        <f t="shared" si="14"/>
        <v>0</v>
      </c>
      <c r="G118" s="272">
        <f t="shared" si="15"/>
        <v>0</v>
      </c>
    </row>
    <row r="119" spans="2:7" ht="12.75" x14ac:dyDescent="0.2">
      <c r="B119" s="270">
        <f t="shared" si="16"/>
        <v>103</v>
      </c>
      <c r="C119" s="271">
        <f t="shared" si="11"/>
        <v>0</v>
      </c>
      <c r="D119" s="271">
        <f t="shared" si="12"/>
        <v>0</v>
      </c>
      <c r="E119" s="271">
        <f t="shared" si="13"/>
        <v>0</v>
      </c>
      <c r="F119" s="271">
        <f t="shared" si="14"/>
        <v>0</v>
      </c>
      <c r="G119" s="272">
        <f t="shared" si="15"/>
        <v>0</v>
      </c>
    </row>
    <row r="120" spans="2:7" ht="12.75" x14ac:dyDescent="0.2">
      <c r="B120" s="270">
        <f t="shared" si="16"/>
        <v>104</v>
      </c>
      <c r="C120" s="271">
        <f t="shared" si="11"/>
        <v>0</v>
      </c>
      <c r="D120" s="271">
        <f t="shared" si="12"/>
        <v>0</v>
      </c>
      <c r="E120" s="271">
        <f t="shared" si="13"/>
        <v>0</v>
      </c>
      <c r="F120" s="271">
        <f t="shared" si="14"/>
        <v>0</v>
      </c>
      <c r="G120" s="272">
        <f t="shared" si="15"/>
        <v>0</v>
      </c>
    </row>
    <row r="121" spans="2:7" ht="12.75" x14ac:dyDescent="0.2">
      <c r="B121" s="270">
        <f t="shared" si="16"/>
        <v>105</v>
      </c>
      <c r="C121" s="271">
        <f t="shared" si="11"/>
        <v>0</v>
      </c>
      <c r="D121" s="271">
        <f t="shared" si="12"/>
        <v>0</v>
      </c>
      <c r="E121" s="271">
        <f t="shared" si="13"/>
        <v>0</v>
      </c>
      <c r="F121" s="271">
        <f t="shared" si="14"/>
        <v>0</v>
      </c>
      <c r="G121" s="272">
        <f t="shared" si="15"/>
        <v>0</v>
      </c>
    </row>
    <row r="122" spans="2:7" ht="12.75" x14ac:dyDescent="0.2">
      <c r="B122" s="270">
        <f t="shared" si="16"/>
        <v>106</v>
      </c>
      <c r="C122" s="271">
        <f t="shared" si="11"/>
        <v>0</v>
      </c>
      <c r="D122" s="271">
        <f t="shared" si="12"/>
        <v>0</v>
      </c>
      <c r="E122" s="271">
        <f t="shared" si="13"/>
        <v>0</v>
      </c>
      <c r="F122" s="271">
        <f t="shared" si="14"/>
        <v>0</v>
      </c>
      <c r="G122" s="272">
        <f t="shared" si="15"/>
        <v>0</v>
      </c>
    </row>
    <row r="123" spans="2:7" ht="12.75" x14ac:dyDescent="0.2">
      <c r="B123" s="270">
        <f t="shared" si="16"/>
        <v>107</v>
      </c>
      <c r="C123" s="271">
        <f t="shared" si="11"/>
        <v>0</v>
      </c>
      <c r="D123" s="271">
        <f t="shared" si="12"/>
        <v>0</v>
      </c>
      <c r="E123" s="271">
        <f t="shared" si="13"/>
        <v>0</v>
      </c>
      <c r="F123" s="271">
        <f t="shared" si="14"/>
        <v>0</v>
      </c>
      <c r="G123" s="272">
        <f t="shared" si="15"/>
        <v>0</v>
      </c>
    </row>
    <row r="124" spans="2:7" ht="12.75" x14ac:dyDescent="0.2">
      <c r="B124" s="270">
        <f t="shared" si="16"/>
        <v>108</v>
      </c>
      <c r="C124" s="271">
        <f t="shared" si="11"/>
        <v>0</v>
      </c>
      <c r="D124" s="271">
        <f t="shared" si="12"/>
        <v>0</v>
      </c>
      <c r="E124" s="271">
        <f t="shared" si="13"/>
        <v>0</v>
      </c>
      <c r="F124" s="271">
        <f t="shared" si="14"/>
        <v>0</v>
      </c>
      <c r="G124" s="272">
        <f t="shared" si="15"/>
        <v>0</v>
      </c>
    </row>
    <row r="125" spans="2:7" ht="12.75" x14ac:dyDescent="0.2">
      <c r="B125" s="270">
        <f t="shared" si="16"/>
        <v>109</v>
      </c>
      <c r="C125" s="271">
        <f t="shared" si="11"/>
        <v>0</v>
      </c>
      <c r="D125" s="271">
        <f t="shared" si="12"/>
        <v>0</v>
      </c>
      <c r="E125" s="271">
        <f t="shared" si="13"/>
        <v>0</v>
      </c>
      <c r="F125" s="271">
        <f t="shared" si="14"/>
        <v>0</v>
      </c>
      <c r="G125" s="272">
        <f t="shared" si="15"/>
        <v>0</v>
      </c>
    </row>
    <row r="126" spans="2:7" ht="12.75" x14ac:dyDescent="0.2">
      <c r="B126" s="270">
        <f t="shared" si="16"/>
        <v>110</v>
      </c>
      <c r="C126" s="271">
        <f t="shared" si="11"/>
        <v>0</v>
      </c>
      <c r="D126" s="271">
        <f t="shared" si="12"/>
        <v>0</v>
      </c>
      <c r="E126" s="271">
        <f t="shared" si="13"/>
        <v>0</v>
      </c>
      <c r="F126" s="271">
        <f t="shared" si="14"/>
        <v>0</v>
      </c>
      <c r="G126" s="272">
        <f t="shared" si="15"/>
        <v>0</v>
      </c>
    </row>
    <row r="127" spans="2:7" ht="12.75" x14ac:dyDescent="0.2">
      <c r="B127" s="270">
        <f t="shared" si="16"/>
        <v>111</v>
      </c>
      <c r="C127" s="271">
        <f t="shared" si="11"/>
        <v>0</v>
      </c>
      <c r="D127" s="271">
        <f t="shared" si="12"/>
        <v>0</v>
      </c>
      <c r="E127" s="271">
        <f t="shared" si="13"/>
        <v>0</v>
      </c>
      <c r="F127" s="271">
        <f t="shared" si="14"/>
        <v>0</v>
      </c>
      <c r="G127" s="272">
        <f t="shared" si="15"/>
        <v>0</v>
      </c>
    </row>
    <row r="128" spans="2:7" ht="12.75" x14ac:dyDescent="0.2">
      <c r="B128" s="270">
        <f t="shared" si="16"/>
        <v>112</v>
      </c>
      <c r="C128" s="271">
        <f t="shared" si="11"/>
        <v>0</v>
      </c>
      <c r="D128" s="271">
        <f t="shared" si="12"/>
        <v>0</v>
      </c>
      <c r="E128" s="271">
        <f t="shared" si="13"/>
        <v>0</v>
      </c>
      <c r="F128" s="271">
        <f t="shared" si="14"/>
        <v>0</v>
      </c>
      <c r="G128" s="272">
        <f t="shared" si="15"/>
        <v>0</v>
      </c>
    </row>
    <row r="129" spans="2:7" ht="12.75" x14ac:dyDescent="0.2">
      <c r="B129" s="270">
        <f t="shared" si="16"/>
        <v>113</v>
      </c>
      <c r="C129" s="271">
        <f t="shared" si="11"/>
        <v>0</v>
      </c>
      <c r="D129" s="271">
        <f t="shared" si="12"/>
        <v>0</v>
      </c>
      <c r="E129" s="271">
        <f t="shared" si="13"/>
        <v>0</v>
      </c>
      <c r="F129" s="271">
        <f t="shared" si="14"/>
        <v>0</v>
      </c>
      <c r="G129" s="272">
        <f t="shared" si="15"/>
        <v>0</v>
      </c>
    </row>
    <row r="130" spans="2:7" ht="12.75" x14ac:dyDescent="0.2">
      <c r="B130" s="270">
        <f t="shared" si="16"/>
        <v>114</v>
      </c>
      <c r="C130" s="271">
        <f t="shared" si="11"/>
        <v>0</v>
      </c>
      <c r="D130" s="271">
        <f t="shared" si="12"/>
        <v>0</v>
      </c>
      <c r="E130" s="271">
        <f t="shared" si="13"/>
        <v>0</v>
      </c>
      <c r="F130" s="271">
        <f t="shared" si="14"/>
        <v>0</v>
      </c>
      <c r="G130" s="272">
        <f t="shared" si="15"/>
        <v>0</v>
      </c>
    </row>
    <row r="131" spans="2:7" ht="12.75" x14ac:dyDescent="0.2">
      <c r="B131" s="270">
        <f t="shared" si="16"/>
        <v>115</v>
      </c>
      <c r="C131" s="271">
        <f t="shared" si="11"/>
        <v>0</v>
      </c>
      <c r="D131" s="271">
        <f t="shared" si="12"/>
        <v>0</v>
      </c>
      <c r="E131" s="271">
        <f t="shared" si="13"/>
        <v>0</v>
      </c>
      <c r="F131" s="271">
        <f t="shared" si="14"/>
        <v>0</v>
      </c>
      <c r="G131" s="272">
        <f t="shared" si="15"/>
        <v>0</v>
      </c>
    </row>
    <row r="132" spans="2:7" ht="12.75" x14ac:dyDescent="0.2">
      <c r="B132" s="270">
        <f t="shared" si="16"/>
        <v>116</v>
      </c>
      <c r="C132" s="271">
        <f t="shared" si="11"/>
        <v>0</v>
      </c>
      <c r="D132" s="271">
        <f t="shared" si="12"/>
        <v>0</v>
      </c>
      <c r="E132" s="271">
        <f t="shared" si="13"/>
        <v>0</v>
      </c>
      <c r="F132" s="271">
        <f t="shared" si="14"/>
        <v>0</v>
      </c>
      <c r="G132" s="272">
        <f t="shared" si="15"/>
        <v>0</v>
      </c>
    </row>
    <row r="133" spans="2:7" ht="12.75" x14ac:dyDescent="0.2">
      <c r="B133" s="270">
        <f t="shared" si="16"/>
        <v>117</v>
      </c>
      <c r="C133" s="271">
        <f t="shared" si="11"/>
        <v>0</v>
      </c>
      <c r="D133" s="271">
        <f t="shared" si="12"/>
        <v>0</v>
      </c>
      <c r="E133" s="271">
        <f t="shared" si="13"/>
        <v>0</v>
      </c>
      <c r="F133" s="271">
        <f t="shared" si="14"/>
        <v>0</v>
      </c>
      <c r="G133" s="272">
        <f t="shared" si="15"/>
        <v>0</v>
      </c>
    </row>
    <row r="134" spans="2:7" ht="12.75" x14ac:dyDescent="0.2">
      <c r="B134" s="270">
        <f t="shared" si="16"/>
        <v>118</v>
      </c>
      <c r="C134" s="271">
        <f t="shared" si="11"/>
        <v>0</v>
      </c>
      <c r="D134" s="271">
        <f t="shared" si="12"/>
        <v>0</v>
      </c>
      <c r="E134" s="271">
        <f t="shared" si="13"/>
        <v>0</v>
      </c>
      <c r="F134" s="271">
        <f t="shared" si="14"/>
        <v>0</v>
      </c>
      <c r="G134" s="272">
        <f t="shared" si="15"/>
        <v>0</v>
      </c>
    </row>
    <row r="135" spans="2:7" ht="12.75" x14ac:dyDescent="0.2">
      <c r="B135" s="270">
        <f t="shared" si="16"/>
        <v>119</v>
      </c>
      <c r="C135" s="271">
        <f t="shared" si="11"/>
        <v>0</v>
      </c>
      <c r="D135" s="271">
        <f t="shared" si="12"/>
        <v>0</v>
      </c>
      <c r="E135" s="271">
        <f t="shared" si="13"/>
        <v>0</v>
      </c>
      <c r="F135" s="271">
        <f t="shared" si="14"/>
        <v>0</v>
      </c>
      <c r="G135" s="272">
        <f t="shared" si="15"/>
        <v>0</v>
      </c>
    </row>
    <row r="136" spans="2:7" ht="12.75" x14ac:dyDescent="0.2">
      <c r="B136" s="270">
        <f t="shared" si="16"/>
        <v>120</v>
      </c>
      <c r="C136" s="271">
        <f t="shared" si="11"/>
        <v>0</v>
      </c>
      <c r="D136" s="271">
        <f t="shared" si="12"/>
        <v>0</v>
      </c>
      <c r="E136" s="271">
        <f t="shared" si="13"/>
        <v>0</v>
      </c>
      <c r="F136" s="271">
        <f t="shared" si="14"/>
        <v>0</v>
      </c>
      <c r="G136" s="272">
        <f t="shared" si="15"/>
        <v>0</v>
      </c>
    </row>
    <row r="137" spans="2:7" ht="12.75" x14ac:dyDescent="0.2">
      <c r="B137" s="270">
        <f t="shared" si="16"/>
        <v>121</v>
      </c>
      <c r="C137" s="271">
        <f t="shared" si="11"/>
        <v>0</v>
      </c>
      <c r="D137" s="271">
        <f t="shared" si="12"/>
        <v>0</v>
      </c>
      <c r="E137" s="271">
        <f t="shared" si="13"/>
        <v>0</v>
      </c>
      <c r="F137" s="271">
        <f t="shared" si="14"/>
        <v>0</v>
      </c>
      <c r="G137" s="272">
        <f t="shared" si="15"/>
        <v>0</v>
      </c>
    </row>
    <row r="138" spans="2:7" ht="12.75" x14ac:dyDescent="0.2">
      <c r="B138" s="270">
        <f t="shared" si="16"/>
        <v>122</v>
      </c>
      <c r="C138" s="271">
        <f t="shared" si="11"/>
        <v>0</v>
      </c>
      <c r="D138" s="271">
        <f t="shared" si="12"/>
        <v>0</v>
      </c>
      <c r="E138" s="271">
        <f t="shared" si="13"/>
        <v>0</v>
      </c>
      <c r="F138" s="271">
        <f t="shared" si="14"/>
        <v>0</v>
      </c>
      <c r="G138" s="272">
        <f t="shared" si="15"/>
        <v>0</v>
      </c>
    </row>
    <row r="139" spans="2:7" ht="12.75" x14ac:dyDescent="0.2">
      <c r="B139" s="270">
        <f t="shared" si="16"/>
        <v>123</v>
      </c>
      <c r="C139" s="271">
        <f t="shared" si="11"/>
        <v>0</v>
      </c>
      <c r="D139" s="271">
        <f t="shared" si="12"/>
        <v>0</v>
      </c>
      <c r="E139" s="271">
        <f t="shared" si="13"/>
        <v>0</v>
      </c>
      <c r="F139" s="271">
        <f t="shared" si="14"/>
        <v>0</v>
      </c>
      <c r="G139" s="272">
        <f t="shared" si="15"/>
        <v>0</v>
      </c>
    </row>
    <row r="140" spans="2:7" ht="12.75" x14ac:dyDescent="0.2">
      <c r="B140" s="270">
        <f t="shared" si="16"/>
        <v>124</v>
      </c>
      <c r="C140" s="271">
        <f t="shared" si="11"/>
        <v>0</v>
      </c>
      <c r="D140" s="271">
        <f t="shared" si="12"/>
        <v>0</v>
      </c>
      <c r="E140" s="271">
        <f t="shared" si="13"/>
        <v>0</v>
      </c>
      <c r="F140" s="271">
        <f t="shared" si="14"/>
        <v>0</v>
      </c>
      <c r="G140" s="272">
        <f t="shared" si="15"/>
        <v>0</v>
      </c>
    </row>
    <row r="141" spans="2:7" ht="12.75" x14ac:dyDescent="0.2">
      <c r="B141" s="270">
        <f t="shared" si="16"/>
        <v>125</v>
      </c>
      <c r="C141" s="271">
        <f t="shared" ref="C141:C163" si="17">+G140</f>
        <v>0</v>
      </c>
      <c r="D141" s="271">
        <f t="shared" ref="D141:D163" si="18">+D140</f>
        <v>0</v>
      </c>
      <c r="E141" s="271">
        <f t="shared" ref="E141:E163" si="19">+C141*$C$7/12</f>
        <v>0</v>
      </c>
      <c r="F141" s="271">
        <f t="shared" ref="F141:F163" si="20">+D141-E141</f>
        <v>0</v>
      </c>
      <c r="G141" s="272">
        <f t="shared" si="15"/>
        <v>0</v>
      </c>
    </row>
    <row r="142" spans="2:7" ht="12.75" x14ac:dyDescent="0.2">
      <c r="B142" s="270">
        <f t="shared" si="16"/>
        <v>126</v>
      </c>
      <c r="C142" s="271">
        <f t="shared" si="17"/>
        <v>0</v>
      </c>
      <c r="D142" s="271">
        <f t="shared" si="18"/>
        <v>0</v>
      </c>
      <c r="E142" s="271">
        <f t="shared" si="19"/>
        <v>0</v>
      </c>
      <c r="F142" s="271">
        <f t="shared" si="20"/>
        <v>0</v>
      </c>
      <c r="G142" s="272">
        <f t="shared" si="15"/>
        <v>0</v>
      </c>
    </row>
    <row r="143" spans="2:7" ht="12.75" x14ac:dyDescent="0.2">
      <c r="B143" s="270">
        <f t="shared" si="16"/>
        <v>127</v>
      </c>
      <c r="C143" s="271">
        <f t="shared" si="17"/>
        <v>0</v>
      </c>
      <c r="D143" s="271">
        <f t="shared" si="18"/>
        <v>0</v>
      </c>
      <c r="E143" s="271">
        <f t="shared" si="19"/>
        <v>0</v>
      </c>
      <c r="F143" s="271">
        <f t="shared" si="20"/>
        <v>0</v>
      </c>
      <c r="G143" s="272">
        <f t="shared" si="15"/>
        <v>0</v>
      </c>
    </row>
    <row r="144" spans="2:7" ht="12.75" x14ac:dyDescent="0.2">
      <c r="B144" s="270">
        <f t="shared" si="16"/>
        <v>128</v>
      </c>
      <c r="C144" s="271">
        <f t="shared" si="17"/>
        <v>0</v>
      </c>
      <c r="D144" s="271">
        <f t="shared" si="18"/>
        <v>0</v>
      </c>
      <c r="E144" s="271">
        <f t="shared" si="19"/>
        <v>0</v>
      </c>
      <c r="F144" s="271">
        <f t="shared" si="20"/>
        <v>0</v>
      </c>
      <c r="G144" s="272">
        <f t="shared" si="15"/>
        <v>0</v>
      </c>
    </row>
    <row r="145" spans="2:7" ht="12.75" x14ac:dyDescent="0.2">
      <c r="B145" s="270">
        <f t="shared" si="16"/>
        <v>129</v>
      </c>
      <c r="C145" s="271">
        <f t="shared" si="17"/>
        <v>0</v>
      </c>
      <c r="D145" s="271">
        <f t="shared" si="18"/>
        <v>0</v>
      </c>
      <c r="E145" s="271">
        <f t="shared" si="19"/>
        <v>0</v>
      </c>
      <c r="F145" s="271">
        <f t="shared" si="20"/>
        <v>0</v>
      </c>
      <c r="G145" s="272">
        <f t="shared" si="15"/>
        <v>0</v>
      </c>
    </row>
    <row r="146" spans="2:7" ht="12.75" x14ac:dyDescent="0.2">
      <c r="B146" s="270">
        <f t="shared" si="16"/>
        <v>130</v>
      </c>
      <c r="C146" s="271">
        <f t="shared" si="17"/>
        <v>0</v>
      </c>
      <c r="D146" s="271">
        <f t="shared" si="18"/>
        <v>0</v>
      </c>
      <c r="E146" s="271">
        <f t="shared" si="19"/>
        <v>0</v>
      </c>
      <c r="F146" s="271">
        <f t="shared" si="20"/>
        <v>0</v>
      </c>
      <c r="G146" s="272">
        <f t="shared" si="15"/>
        <v>0</v>
      </c>
    </row>
    <row r="147" spans="2:7" ht="12.75" x14ac:dyDescent="0.2">
      <c r="B147" s="270">
        <f t="shared" si="16"/>
        <v>131</v>
      </c>
      <c r="C147" s="271">
        <f t="shared" si="17"/>
        <v>0</v>
      </c>
      <c r="D147" s="271">
        <f t="shared" si="18"/>
        <v>0</v>
      </c>
      <c r="E147" s="271">
        <f t="shared" si="19"/>
        <v>0</v>
      </c>
      <c r="F147" s="271">
        <f t="shared" si="20"/>
        <v>0</v>
      </c>
      <c r="G147" s="272">
        <f t="shared" ref="G147:G163" si="21">IF(G146&lt;=0,0,+C147-F147)</f>
        <v>0</v>
      </c>
    </row>
    <row r="148" spans="2:7" ht="12.75" x14ac:dyDescent="0.2">
      <c r="B148" s="270">
        <f t="shared" si="16"/>
        <v>132</v>
      </c>
      <c r="C148" s="271">
        <f t="shared" si="17"/>
        <v>0</v>
      </c>
      <c r="D148" s="271">
        <f t="shared" si="18"/>
        <v>0</v>
      </c>
      <c r="E148" s="271">
        <f t="shared" si="19"/>
        <v>0</v>
      </c>
      <c r="F148" s="271">
        <f t="shared" si="20"/>
        <v>0</v>
      </c>
      <c r="G148" s="272">
        <f t="shared" si="21"/>
        <v>0</v>
      </c>
    </row>
    <row r="149" spans="2:7" ht="12.75" x14ac:dyDescent="0.2">
      <c r="B149" s="270">
        <f t="shared" si="16"/>
        <v>133</v>
      </c>
      <c r="C149" s="271">
        <f t="shared" si="17"/>
        <v>0</v>
      </c>
      <c r="D149" s="271">
        <f t="shared" si="18"/>
        <v>0</v>
      </c>
      <c r="E149" s="271">
        <f t="shared" si="19"/>
        <v>0</v>
      </c>
      <c r="F149" s="271">
        <f t="shared" si="20"/>
        <v>0</v>
      </c>
      <c r="G149" s="272">
        <f t="shared" si="21"/>
        <v>0</v>
      </c>
    </row>
    <row r="150" spans="2:7" ht="12.75" x14ac:dyDescent="0.2">
      <c r="B150" s="270">
        <f t="shared" si="16"/>
        <v>134</v>
      </c>
      <c r="C150" s="271">
        <f t="shared" si="17"/>
        <v>0</v>
      </c>
      <c r="D150" s="271">
        <f t="shared" si="18"/>
        <v>0</v>
      </c>
      <c r="E150" s="271">
        <f t="shared" si="19"/>
        <v>0</v>
      </c>
      <c r="F150" s="271">
        <f t="shared" si="20"/>
        <v>0</v>
      </c>
      <c r="G150" s="272">
        <f t="shared" si="21"/>
        <v>0</v>
      </c>
    </row>
    <row r="151" spans="2:7" ht="12.75" x14ac:dyDescent="0.2">
      <c r="B151" s="270">
        <f t="shared" si="16"/>
        <v>135</v>
      </c>
      <c r="C151" s="271">
        <f t="shared" si="17"/>
        <v>0</v>
      </c>
      <c r="D151" s="271">
        <f t="shared" si="18"/>
        <v>0</v>
      </c>
      <c r="E151" s="271">
        <f t="shared" si="19"/>
        <v>0</v>
      </c>
      <c r="F151" s="271">
        <f t="shared" si="20"/>
        <v>0</v>
      </c>
      <c r="G151" s="272">
        <f t="shared" si="21"/>
        <v>0</v>
      </c>
    </row>
    <row r="152" spans="2:7" ht="12.75" x14ac:dyDescent="0.2">
      <c r="B152" s="270">
        <f t="shared" si="16"/>
        <v>136</v>
      </c>
      <c r="C152" s="271">
        <f t="shared" si="17"/>
        <v>0</v>
      </c>
      <c r="D152" s="271">
        <f t="shared" si="18"/>
        <v>0</v>
      </c>
      <c r="E152" s="271">
        <f t="shared" si="19"/>
        <v>0</v>
      </c>
      <c r="F152" s="271">
        <f t="shared" si="20"/>
        <v>0</v>
      </c>
      <c r="G152" s="272">
        <f t="shared" si="21"/>
        <v>0</v>
      </c>
    </row>
    <row r="153" spans="2:7" ht="12.75" x14ac:dyDescent="0.2">
      <c r="B153" s="270">
        <f t="shared" si="16"/>
        <v>137</v>
      </c>
      <c r="C153" s="271">
        <f t="shared" si="17"/>
        <v>0</v>
      </c>
      <c r="D153" s="271">
        <f t="shared" si="18"/>
        <v>0</v>
      </c>
      <c r="E153" s="271">
        <f t="shared" si="19"/>
        <v>0</v>
      </c>
      <c r="F153" s="271">
        <f t="shared" si="20"/>
        <v>0</v>
      </c>
      <c r="G153" s="272">
        <f t="shared" si="21"/>
        <v>0</v>
      </c>
    </row>
    <row r="154" spans="2:7" ht="12.75" x14ac:dyDescent="0.2">
      <c r="B154" s="270">
        <f t="shared" si="16"/>
        <v>138</v>
      </c>
      <c r="C154" s="271">
        <f t="shared" si="17"/>
        <v>0</v>
      </c>
      <c r="D154" s="271">
        <f t="shared" si="18"/>
        <v>0</v>
      </c>
      <c r="E154" s="271">
        <f t="shared" si="19"/>
        <v>0</v>
      </c>
      <c r="F154" s="271">
        <f t="shared" si="20"/>
        <v>0</v>
      </c>
      <c r="G154" s="272">
        <f t="shared" si="21"/>
        <v>0</v>
      </c>
    </row>
    <row r="155" spans="2:7" ht="12.75" x14ac:dyDescent="0.2">
      <c r="B155" s="270">
        <f t="shared" si="16"/>
        <v>139</v>
      </c>
      <c r="C155" s="271">
        <f t="shared" si="17"/>
        <v>0</v>
      </c>
      <c r="D155" s="271">
        <f t="shared" si="18"/>
        <v>0</v>
      </c>
      <c r="E155" s="271">
        <f t="shared" si="19"/>
        <v>0</v>
      </c>
      <c r="F155" s="271">
        <f t="shared" si="20"/>
        <v>0</v>
      </c>
      <c r="G155" s="272">
        <f t="shared" si="21"/>
        <v>0</v>
      </c>
    </row>
    <row r="156" spans="2:7" ht="12.75" x14ac:dyDescent="0.2">
      <c r="B156" s="270">
        <f t="shared" si="16"/>
        <v>140</v>
      </c>
      <c r="C156" s="271">
        <f t="shared" si="17"/>
        <v>0</v>
      </c>
      <c r="D156" s="271">
        <f t="shared" si="18"/>
        <v>0</v>
      </c>
      <c r="E156" s="271">
        <f t="shared" si="19"/>
        <v>0</v>
      </c>
      <c r="F156" s="271">
        <f t="shared" si="20"/>
        <v>0</v>
      </c>
      <c r="G156" s="272">
        <f t="shared" si="21"/>
        <v>0</v>
      </c>
    </row>
    <row r="157" spans="2:7" ht="12.75" x14ac:dyDescent="0.2">
      <c r="B157" s="270">
        <f t="shared" si="16"/>
        <v>141</v>
      </c>
      <c r="C157" s="271">
        <f t="shared" si="17"/>
        <v>0</v>
      </c>
      <c r="D157" s="271">
        <f t="shared" si="18"/>
        <v>0</v>
      </c>
      <c r="E157" s="271">
        <f t="shared" si="19"/>
        <v>0</v>
      </c>
      <c r="F157" s="271">
        <f t="shared" si="20"/>
        <v>0</v>
      </c>
      <c r="G157" s="272">
        <f t="shared" si="21"/>
        <v>0</v>
      </c>
    </row>
    <row r="158" spans="2:7" ht="12.75" x14ac:dyDescent="0.2">
      <c r="B158" s="270">
        <f t="shared" si="16"/>
        <v>142</v>
      </c>
      <c r="C158" s="271">
        <f t="shared" si="17"/>
        <v>0</v>
      </c>
      <c r="D158" s="271">
        <f t="shared" si="18"/>
        <v>0</v>
      </c>
      <c r="E158" s="271">
        <f t="shared" si="19"/>
        <v>0</v>
      </c>
      <c r="F158" s="271">
        <f t="shared" si="20"/>
        <v>0</v>
      </c>
      <c r="G158" s="272">
        <f t="shared" si="21"/>
        <v>0</v>
      </c>
    </row>
    <row r="159" spans="2:7" ht="12.75" x14ac:dyDescent="0.2">
      <c r="B159" s="270">
        <f t="shared" si="16"/>
        <v>143</v>
      </c>
      <c r="C159" s="271">
        <f t="shared" si="17"/>
        <v>0</v>
      </c>
      <c r="D159" s="271">
        <f t="shared" si="18"/>
        <v>0</v>
      </c>
      <c r="E159" s="271">
        <f t="shared" si="19"/>
        <v>0</v>
      </c>
      <c r="F159" s="271">
        <f t="shared" si="20"/>
        <v>0</v>
      </c>
      <c r="G159" s="272">
        <f t="shared" si="21"/>
        <v>0</v>
      </c>
    </row>
    <row r="160" spans="2:7" ht="12.75" x14ac:dyDescent="0.2">
      <c r="B160" s="270">
        <f t="shared" si="16"/>
        <v>144</v>
      </c>
      <c r="C160" s="271">
        <f t="shared" si="17"/>
        <v>0</v>
      </c>
      <c r="D160" s="271">
        <f t="shared" si="18"/>
        <v>0</v>
      </c>
      <c r="E160" s="271">
        <f t="shared" si="19"/>
        <v>0</v>
      </c>
      <c r="F160" s="271">
        <f t="shared" si="20"/>
        <v>0</v>
      </c>
      <c r="G160" s="272">
        <f t="shared" si="21"/>
        <v>0</v>
      </c>
    </row>
    <row r="161" spans="2:7" ht="12.75" x14ac:dyDescent="0.2">
      <c r="B161" s="270">
        <f t="shared" si="16"/>
        <v>145</v>
      </c>
      <c r="C161" s="271">
        <f t="shared" si="17"/>
        <v>0</v>
      </c>
      <c r="D161" s="271">
        <f t="shared" si="18"/>
        <v>0</v>
      </c>
      <c r="E161" s="271">
        <f t="shared" si="19"/>
        <v>0</v>
      </c>
      <c r="F161" s="271">
        <f t="shared" si="20"/>
        <v>0</v>
      </c>
      <c r="G161" s="272">
        <f t="shared" si="21"/>
        <v>0</v>
      </c>
    </row>
    <row r="162" spans="2:7" ht="12.75" x14ac:dyDescent="0.2">
      <c r="B162" s="270">
        <f t="shared" si="16"/>
        <v>146</v>
      </c>
      <c r="C162" s="271">
        <f t="shared" si="17"/>
        <v>0</v>
      </c>
      <c r="D162" s="271">
        <f t="shared" si="18"/>
        <v>0</v>
      </c>
      <c r="E162" s="271">
        <f t="shared" si="19"/>
        <v>0</v>
      </c>
      <c r="F162" s="271">
        <f t="shared" si="20"/>
        <v>0</v>
      </c>
      <c r="G162" s="272">
        <f t="shared" si="21"/>
        <v>0</v>
      </c>
    </row>
    <row r="163" spans="2:7" ht="12.75" x14ac:dyDescent="0.2">
      <c r="B163" s="270">
        <f t="shared" si="16"/>
        <v>147</v>
      </c>
      <c r="C163" s="271">
        <f t="shared" si="17"/>
        <v>0</v>
      </c>
      <c r="D163" s="271">
        <f t="shared" si="18"/>
        <v>0</v>
      </c>
      <c r="E163" s="271">
        <f t="shared" si="19"/>
        <v>0</v>
      </c>
      <c r="F163" s="271">
        <f t="shared" si="20"/>
        <v>0</v>
      </c>
      <c r="G163" s="272">
        <f t="shared" si="21"/>
        <v>0</v>
      </c>
    </row>
    <row r="164" spans="2:7" ht="12.75" x14ac:dyDescent="0.2">
      <c r="B164" s="270">
        <f t="shared" si="16"/>
        <v>148</v>
      </c>
      <c r="C164" s="271">
        <f t="shared" ref="C164:C184" si="22">+G163</f>
        <v>0</v>
      </c>
      <c r="D164" s="271">
        <f t="shared" ref="D164:D184" si="23">+D163</f>
        <v>0</v>
      </c>
      <c r="E164" s="271">
        <f t="shared" ref="E164:E184" si="24">+C164*$C$7/12</f>
        <v>0</v>
      </c>
      <c r="F164" s="271">
        <f t="shared" ref="F164:F184" si="25">+D164-E164</f>
        <v>0</v>
      </c>
      <c r="G164" s="272">
        <f t="shared" ref="G164:G184" si="26">IF(G163&lt;=0,0,+C164-F164)</f>
        <v>0</v>
      </c>
    </row>
    <row r="165" spans="2:7" ht="12.75" x14ac:dyDescent="0.2">
      <c r="B165" s="270">
        <f t="shared" si="16"/>
        <v>149</v>
      </c>
      <c r="C165" s="271">
        <f t="shared" si="22"/>
        <v>0</v>
      </c>
      <c r="D165" s="271">
        <f t="shared" si="23"/>
        <v>0</v>
      </c>
      <c r="E165" s="271">
        <f t="shared" si="24"/>
        <v>0</v>
      </c>
      <c r="F165" s="271">
        <f t="shared" si="25"/>
        <v>0</v>
      </c>
      <c r="G165" s="272">
        <f t="shared" si="26"/>
        <v>0</v>
      </c>
    </row>
    <row r="166" spans="2:7" ht="12.75" x14ac:dyDescent="0.2">
      <c r="B166" s="270">
        <f t="shared" si="16"/>
        <v>150</v>
      </c>
      <c r="C166" s="271">
        <f t="shared" si="22"/>
        <v>0</v>
      </c>
      <c r="D166" s="271">
        <f t="shared" si="23"/>
        <v>0</v>
      </c>
      <c r="E166" s="271">
        <f t="shared" si="24"/>
        <v>0</v>
      </c>
      <c r="F166" s="271">
        <f t="shared" si="25"/>
        <v>0</v>
      </c>
      <c r="G166" s="272">
        <f t="shared" si="26"/>
        <v>0</v>
      </c>
    </row>
    <row r="167" spans="2:7" ht="12.75" x14ac:dyDescent="0.2">
      <c r="B167" s="270">
        <f t="shared" si="16"/>
        <v>151</v>
      </c>
      <c r="C167" s="271">
        <f t="shared" si="22"/>
        <v>0</v>
      </c>
      <c r="D167" s="271">
        <f t="shared" si="23"/>
        <v>0</v>
      </c>
      <c r="E167" s="271">
        <f t="shared" si="24"/>
        <v>0</v>
      </c>
      <c r="F167" s="271">
        <f t="shared" si="25"/>
        <v>0</v>
      </c>
      <c r="G167" s="272">
        <f t="shared" si="26"/>
        <v>0</v>
      </c>
    </row>
    <row r="168" spans="2:7" ht="12.75" x14ac:dyDescent="0.2">
      <c r="B168" s="270">
        <f t="shared" si="16"/>
        <v>152</v>
      </c>
      <c r="C168" s="271">
        <f t="shared" si="22"/>
        <v>0</v>
      </c>
      <c r="D168" s="271">
        <f t="shared" si="23"/>
        <v>0</v>
      </c>
      <c r="E168" s="271">
        <f t="shared" si="24"/>
        <v>0</v>
      </c>
      <c r="F168" s="271">
        <f t="shared" si="25"/>
        <v>0</v>
      </c>
      <c r="G168" s="272">
        <f t="shared" si="26"/>
        <v>0</v>
      </c>
    </row>
    <row r="169" spans="2:7" ht="12.75" x14ac:dyDescent="0.2">
      <c r="B169" s="270">
        <f t="shared" si="16"/>
        <v>153</v>
      </c>
      <c r="C169" s="271">
        <f t="shared" si="22"/>
        <v>0</v>
      </c>
      <c r="D169" s="271">
        <f t="shared" si="23"/>
        <v>0</v>
      </c>
      <c r="E169" s="271">
        <f t="shared" si="24"/>
        <v>0</v>
      </c>
      <c r="F169" s="271">
        <f t="shared" si="25"/>
        <v>0</v>
      </c>
      <c r="G169" s="272">
        <f t="shared" si="26"/>
        <v>0</v>
      </c>
    </row>
    <row r="170" spans="2:7" ht="12.75" x14ac:dyDescent="0.2">
      <c r="B170" s="270">
        <f t="shared" si="16"/>
        <v>154</v>
      </c>
      <c r="C170" s="271">
        <f t="shared" si="22"/>
        <v>0</v>
      </c>
      <c r="D170" s="271">
        <f t="shared" si="23"/>
        <v>0</v>
      </c>
      <c r="E170" s="271">
        <f t="shared" si="24"/>
        <v>0</v>
      </c>
      <c r="F170" s="271">
        <f t="shared" si="25"/>
        <v>0</v>
      </c>
      <c r="G170" s="272">
        <f t="shared" si="26"/>
        <v>0</v>
      </c>
    </row>
    <row r="171" spans="2:7" ht="12.75" x14ac:dyDescent="0.2">
      <c r="B171" s="270">
        <f t="shared" si="16"/>
        <v>155</v>
      </c>
      <c r="C171" s="271">
        <f t="shared" si="22"/>
        <v>0</v>
      </c>
      <c r="D171" s="271">
        <f t="shared" si="23"/>
        <v>0</v>
      </c>
      <c r="E171" s="271">
        <f t="shared" si="24"/>
        <v>0</v>
      </c>
      <c r="F171" s="271">
        <f t="shared" si="25"/>
        <v>0</v>
      </c>
      <c r="G171" s="272">
        <f t="shared" si="26"/>
        <v>0</v>
      </c>
    </row>
    <row r="172" spans="2:7" ht="12.75" x14ac:dyDescent="0.2">
      <c r="B172" s="270">
        <f t="shared" si="16"/>
        <v>156</v>
      </c>
      <c r="C172" s="271">
        <f t="shared" si="22"/>
        <v>0</v>
      </c>
      <c r="D172" s="271">
        <f t="shared" si="23"/>
        <v>0</v>
      </c>
      <c r="E172" s="271">
        <f t="shared" si="24"/>
        <v>0</v>
      </c>
      <c r="F172" s="271">
        <f t="shared" si="25"/>
        <v>0</v>
      </c>
      <c r="G172" s="272">
        <f t="shared" si="26"/>
        <v>0</v>
      </c>
    </row>
    <row r="173" spans="2:7" ht="12.75" x14ac:dyDescent="0.2">
      <c r="B173" s="270">
        <f t="shared" si="16"/>
        <v>157</v>
      </c>
      <c r="C173" s="271">
        <f t="shared" si="22"/>
        <v>0</v>
      </c>
      <c r="D173" s="271">
        <f t="shared" si="23"/>
        <v>0</v>
      </c>
      <c r="E173" s="271">
        <f t="shared" si="24"/>
        <v>0</v>
      </c>
      <c r="F173" s="271">
        <f t="shared" si="25"/>
        <v>0</v>
      </c>
      <c r="G173" s="272">
        <f t="shared" si="26"/>
        <v>0</v>
      </c>
    </row>
    <row r="174" spans="2:7" ht="12.75" x14ac:dyDescent="0.2">
      <c r="B174" s="270">
        <f t="shared" si="16"/>
        <v>158</v>
      </c>
      <c r="C174" s="271">
        <f t="shared" si="22"/>
        <v>0</v>
      </c>
      <c r="D174" s="271">
        <f t="shared" si="23"/>
        <v>0</v>
      </c>
      <c r="E174" s="271">
        <f t="shared" si="24"/>
        <v>0</v>
      </c>
      <c r="F174" s="271">
        <f t="shared" si="25"/>
        <v>0</v>
      </c>
      <c r="G174" s="272">
        <f t="shared" si="26"/>
        <v>0</v>
      </c>
    </row>
    <row r="175" spans="2:7" ht="12.75" x14ac:dyDescent="0.2">
      <c r="B175" s="270">
        <f t="shared" si="16"/>
        <v>159</v>
      </c>
      <c r="C175" s="271">
        <f t="shared" si="22"/>
        <v>0</v>
      </c>
      <c r="D175" s="271">
        <f t="shared" si="23"/>
        <v>0</v>
      </c>
      <c r="E175" s="271">
        <f t="shared" si="24"/>
        <v>0</v>
      </c>
      <c r="F175" s="271">
        <f t="shared" si="25"/>
        <v>0</v>
      </c>
      <c r="G175" s="272">
        <f t="shared" si="26"/>
        <v>0</v>
      </c>
    </row>
    <row r="176" spans="2:7" ht="12.75" x14ac:dyDescent="0.2">
      <c r="B176" s="270">
        <f t="shared" si="16"/>
        <v>160</v>
      </c>
      <c r="C176" s="271">
        <f t="shared" si="22"/>
        <v>0</v>
      </c>
      <c r="D176" s="271">
        <f t="shared" si="23"/>
        <v>0</v>
      </c>
      <c r="E176" s="271">
        <f t="shared" si="24"/>
        <v>0</v>
      </c>
      <c r="F176" s="271">
        <f t="shared" si="25"/>
        <v>0</v>
      </c>
      <c r="G176" s="272">
        <f t="shared" si="26"/>
        <v>0</v>
      </c>
    </row>
    <row r="177" spans="2:7" ht="12.75" x14ac:dyDescent="0.2">
      <c r="B177" s="270">
        <f t="shared" si="16"/>
        <v>161</v>
      </c>
      <c r="C177" s="271">
        <f t="shared" si="22"/>
        <v>0</v>
      </c>
      <c r="D177" s="271">
        <f t="shared" si="23"/>
        <v>0</v>
      </c>
      <c r="E177" s="271">
        <f t="shared" si="24"/>
        <v>0</v>
      </c>
      <c r="F177" s="271">
        <f t="shared" si="25"/>
        <v>0</v>
      </c>
      <c r="G177" s="272">
        <f t="shared" si="26"/>
        <v>0</v>
      </c>
    </row>
    <row r="178" spans="2:7" ht="12.75" x14ac:dyDescent="0.2">
      <c r="B178" s="270">
        <f t="shared" ref="B178:B184" si="27">+B177+1</f>
        <v>162</v>
      </c>
      <c r="C178" s="271">
        <f t="shared" si="22"/>
        <v>0</v>
      </c>
      <c r="D178" s="271">
        <f t="shared" si="23"/>
        <v>0</v>
      </c>
      <c r="E178" s="271">
        <f t="shared" si="24"/>
        <v>0</v>
      </c>
      <c r="F178" s="271">
        <f t="shared" si="25"/>
        <v>0</v>
      </c>
      <c r="G178" s="272">
        <f t="shared" si="26"/>
        <v>0</v>
      </c>
    </row>
    <row r="179" spans="2:7" ht="12.75" x14ac:dyDescent="0.2">
      <c r="B179" s="270">
        <f t="shared" si="27"/>
        <v>163</v>
      </c>
      <c r="C179" s="271">
        <f t="shared" si="22"/>
        <v>0</v>
      </c>
      <c r="D179" s="271">
        <f t="shared" si="23"/>
        <v>0</v>
      </c>
      <c r="E179" s="271">
        <f t="shared" si="24"/>
        <v>0</v>
      </c>
      <c r="F179" s="271">
        <f t="shared" si="25"/>
        <v>0</v>
      </c>
      <c r="G179" s="272">
        <f t="shared" si="26"/>
        <v>0</v>
      </c>
    </row>
    <row r="180" spans="2:7" ht="12.75" x14ac:dyDescent="0.2">
      <c r="B180" s="270">
        <f t="shared" si="27"/>
        <v>164</v>
      </c>
      <c r="C180" s="271">
        <f t="shared" si="22"/>
        <v>0</v>
      </c>
      <c r="D180" s="271">
        <f t="shared" si="23"/>
        <v>0</v>
      </c>
      <c r="E180" s="271">
        <f t="shared" si="24"/>
        <v>0</v>
      </c>
      <c r="F180" s="271">
        <f t="shared" si="25"/>
        <v>0</v>
      </c>
      <c r="G180" s="272">
        <f t="shared" si="26"/>
        <v>0</v>
      </c>
    </row>
    <row r="181" spans="2:7" ht="12.75" x14ac:dyDescent="0.2">
      <c r="B181" s="270">
        <f t="shared" si="27"/>
        <v>165</v>
      </c>
      <c r="C181" s="271">
        <f t="shared" si="22"/>
        <v>0</v>
      </c>
      <c r="D181" s="271">
        <f t="shared" si="23"/>
        <v>0</v>
      </c>
      <c r="E181" s="271">
        <f t="shared" si="24"/>
        <v>0</v>
      </c>
      <c r="F181" s="271">
        <f t="shared" si="25"/>
        <v>0</v>
      </c>
      <c r="G181" s="272">
        <f t="shared" si="26"/>
        <v>0</v>
      </c>
    </row>
    <row r="182" spans="2:7" ht="12.75" x14ac:dyDescent="0.2">
      <c r="B182" s="270">
        <f t="shared" si="27"/>
        <v>166</v>
      </c>
      <c r="C182" s="271">
        <f t="shared" si="22"/>
        <v>0</v>
      </c>
      <c r="D182" s="271">
        <f t="shared" si="23"/>
        <v>0</v>
      </c>
      <c r="E182" s="271">
        <f t="shared" si="24"/>
        <v>0</v>
      </c>
      <c r="F182" s="271">
        <f t="shared" si="25"/>
        <v>0</v>
      </c>
      <c r="G182" s="272">
        <f t="shared" si="26"/>
        <v>0</v>
      </c>
    </row>
    <row r="183" spans="2:7" ht="12.75" x14ac:dyDescent="0.2">
      <c r="B183" s="270">
        <f t="shared" si="27"/>
        <v>167</v>
      </c>
      <c r="C183" s="271">
        <f t="shared" si="22"/>
        <v>0</v>
      </c>
      <c r="D183" s="271">
        <f t="shared" si="23"/>
        <v>0</v>
      </c>
      <c r="E183" s="271">
        <f t="shared" si="24"/>
        <v>0</v>
      </c>
      <c r="F183" s="271">
        <f t="shared" si="25"/>
        <v>0</v>
      </c>
      <c r="G183" s="272">
        <f t="shared" si="26"/>
        <v>0</v>
      </c>
    </row>
    <row r="184" spans="2:7" ht="12.75" x14ac:dyDescent="0.2">
      <c r="B184" s="275">
        <f t="shared" si="27"/>
        <v>168</v>
      </c>
      <c r="C184" s="276">
        <f t="shared" si="22"/>
        <v>0</v>
      </c>
      <c r="D184" s="276">
        <f t="shared" si="23"/>
        <v>0</v>
      </c>
      <c r="E184" s="276">
        <f t="shared" si="24"/>
        <v>0</v>
      </c>
      <c r="F184" s="276">
        <f t="shared" si="25"/>
        <v>0</v>
      </c>
      <c r="G184" s="277">
        <f t="shared" si="26"/>
        <v>0</v>
      </c>
    </row>
    <row r="185" spans="2:7" x14ac:dyDescent="0.2">
      <c r="B185" s="254"/>
      <c r="C185" s="254"/>
      <c r="D185" s="254"/>
      <c r="E185" s="254"/>
      <c r="F185" s="254"/>
      <c r="G185" s="254"/>
    </row>
    <row r="186" spans="2:7" x14ac:dyDescent="0.2">
      <c r="B186" s="254"/>
      <c r="C186" s="254"/>
      <c r="D186" s="254"/>
      <c r="E186" s="254"/>
      <c r="F186" s="254"/>
      <c r="G186" s="254"/>
    </row>
    <row r="187" spans="2:7" x14ac:dyDescent="0.2">
      <c r="B187" s="254"/>
      <c r="C187" s="254"/>
      <c r="D187" s="254"/>
      <c r="E187" s="254"/>
      <c r="F187" s="254"/>
      <c r="G187" s="254"/>
    </row>
    <row r="188" spans="2:7" x14ac:dyDescent="0.2">
      <c r="B188" s="254"/>
      <c r="C188" s="254"/>
      <c r="D188" s="254"/>
      <c r="E188" s="254"/>
      <c r="F188" s="254"/>
      <c r="G188" s="254"/>
    </row>
    <row r="189" spans="2:7" x14ac:dyDescent="0.2">
      <c r="B189" s="254"/>
      <c r="C189" s="254"/>
      <c r="D189" s="254"/>
      <c r="E189" s="254"/>
      <c r="F189" s="254"/>
      <c r="G189" s="254"/>
    </row>
    <row r="190" spans="2:7" x14ac:dyDescent="0.2">
      <c r="B190" s="254"/>
      <c r="C190" s="254"/>
      <c r="D190" s="254"/>
      <c r="E190" s="254"/>
      <c r="F190" s="254"/>
      <c r="G190" s="254"/>
    </row>
    <row r="191" spans="2:7" x14ac:dyDescent="0.2">
      <c r="B191" s="254"/>
      <c r="C191" s="254"/>
      <c r="D191" s="254"/>
      <c r="E191" s="254"/>
      <c r="F191" s="254"/>
      <c r="G191" s="254"/>
    </row>
    <row r="192" spans="2:7" x14ac:dyDescent="0.2">
      <c r="B192" s="254"/>
      <c r="C192" s="254"/>
      <c r="D192" s="254"/>
      <c r="E192" s="254"/>
      <c r="F192" s="254"/>
      <c r="G192" s="254"/>
    </row>
    <row r="193" spans="2:7" x14ac:dyDescent="0.2">
      <c r="B193" s="254"/>
      <c r="C193" s="254"/>
      <c r="D193" s="254"/>
      <c r="E193" s="254"/>
      <c r="F193" s="254"/>
      <c r="G193" s="254"/>
    </row>
    <row r="194" spans="2:7" x14ac:dyDescent="0.2">
      <c r="B194" s="254"/>
      <c r="C194" s="254"/>
      <c r="D194" s="254"/>
      <c r="E194" s="254"/>
      <c r="F194" s="254"/>
      <c r="G194" s="254"/>
    </row>
    <row r="195" spans="2:7" x14ac:dyDescent="0.2">
      <c r="B195" s="254"/>
      <c r="C195" s="254"/>
      <c r="D195" s="254"/>
      <c r="E195" s="254"/>
      <c r="F195" s="254"/>
      <c r="G195" s="254"/>
    </row>
    <row r="196" spans="2:7" x14ac:dyDescent="0.2">
      <c r="B196" s="254"/>
      <c r="C196" s="254"/>
      <c r="D196" s="254"/>
      <c r="E196" s="254"/>
      <c r="F196" s="254"/>
      <c r="G196" s="254"/>
    </row>
    <row r="197" spans="2:7" x14ac:dyDescent="0.2">
      <c r="B197" s="254"/>
      <c r="C197" s="254"/>
      <c r="D197" s="254"/>
      <c r="E197" s="254"/>
      <c r="F197" s="254"/>
      <c r="G197" s="254"/>
    </row>
    <row r="198" spans="2:7" x14ac:dyDescent="0.2">
      <c r="B198" s="254"/>
      <c r="C198" s="254"/>
      <c r="D198" s="254"/>
      <c r="E198" s="254"/>
      <c r="F198" s="254"/>
      <c r="G198" s="254"/>
    </row>
    <row r="199" spans="2:7" x14ac:dyDescent="0.2">
      <c r="B199" s="254"/>
      <c r="C199" s="254"/>
      <c r="D199" s="254"/>
      <c r="E199" s="254"/>
      <c r="F199" s="254"/>
      <c r="G199" s="254"/>
    </row>
    <row r="200" spans="2:7" x14ac:dyDescent="0.2">
      <c r="B200" s="254"/>
      <c r="C200" s="254"/>
      <c r="D200" s="254"/>
      <c r="E200" s="254"/>
      <c r="F200" s="254"/>
      <c r="G200" s="254"/>
    </row>
    <row r="201" spans="2:7" x14ac:dyDescent="0.2">
      <c r="B201" s="254"/>
      <c r="C201" s="254"/>
      <c r="D201" s="254"/>
      <c r="E201" s="254"/>
      <c r="F201" s="254"/>
      <c r="G201" s="254"/>
    </row>
    <row r="202" spans="2:7" x14ac:dyDescent="0.2">
      <c r="B202" s="254"/>
      <c r="C202" s="254"/>
      <c r="D202" s="254"/>
      <c r="E202" s="254"/>
      <c r="F202" s="254"/>
      <c r="G202" s="254"/>
    </row>
    <row r="203" spans="2:7" x14ac:dyDescent="0.2">
      <c r="B203" s="254"/>
      <c r="C203" s="254"/>
      <c r="D203" s="254"/>
      <c r="E203" s="254"/>
      <c r="F203" s="254"/>
      <c r="G203" s="254"/>
    </row>
    <row r="204" spans="2:7" x14ac:dyDescent="0.2">
      <c r="B204" s="254"/>
      <c r="C204" s="254"/>
      <c r="D204" s="254"/>
      <c r="E204" s="254"/>
      <c r="F204" s="254"/>
      <c r="G204" s="254"/>
    </row>
    <row r="205" spans="2:7" x14ac:dyDescent="0.2">
      <c r="B205" s="254"/>
      <c r="C205" s="254"/>
      <c r="D205" s="254"/>
      <c r="E205" s="254"/>
      <c r="F205" s="254"/>
      <c r="G205" s="254"/>
    </row>
    <row r="206" spans="2:7" x14ac:dyDescent="0.2">
      <c r="B206" s="254"/>
      <c r="C206" s="254"/>
      <c r="D206" s="254"/>
      <c r="E206" s="254"/>
      <c r="F206" s="254"/>
      <c r="G206" s="254"/>
    </row>
    <row r="207" spans="2:7" x14ac:dyDescent="0.2">
      <c r="B207" s="254"/>
      <c r="C207" s="254"/>
      <c r="D207" s="254"/>
      <c r="E207" s="254"/>
      <c r="F207" s="254"/>
      <c r="G207" s="254"/>
    </row>
    <row r="208" spans="2:7" x14ac:dyDescent="0.2">
      <c r="B208" s="254"/>
      <c r="C208" s="254"/>
      <c r="D208" s="254"/>
      <c r="E208" s="254"/>
      <c r="F208" s="254"/>
      <c r="G208" s="254"/>
    </row>
    <row r="209" spans="2:7" x14ac:dyDescent="0.2">
      <c r="B209" s="254"/>
      <c r="C209" s="254"/>
      <c r="D209" s="254"/>
      <c r="E209" s="254"/>
      <c r="F209" s="254"/>
      <c r="G209" s="254"/>
    </row>
    <row r="210" spans="2:7" x14ac:dyDescent="0.2">
      <c r="B210" s="254"/>
      <c r="C210" s="254"/>
      <c r="D210" s="254"/>
      <c r="E210" s="254"/>
      <c r="F210" s="254"/>
      <c r="G210" s="254"/>
    </row>
    <row r="211" spans="2:7" x14ac:dyDescent="0.2">
      <c r="B211" s="254"/>
      <c r="C211" s="254"/>
      <c r="D211" s="254"/>
      <c r="E211" s="254"/>
      <c r="F211" s="254"/>
      <c r="G211" s="254"/>
    </row>
    <row r="212" spans="2:7" x14ac:dyDescent="0.2">
      <c r="B212" s="254"/>
      <c r="C212" s="254"/>
      <c r="D212" s="254"/>
      <c r="E212" s="254"/>
      <c r="F212" s="254"/>
      <c r="G212" s="254"/>
    </row>
    <row r="213" spans="2:7" x14ac:dyDescent="0.2">
      <c r="B213" s="254"/>
      <c r="C213" s="254"/>
      <c r="D213" s="254"/>
      <c r="E213" s="254"/>
      <c r="F213" s="254"/>
      <c r="G213" s="254"/>
    </row>
    <row r="214" spans="2:7" x14ac:dyDescent="0.2">
      <c r="B214" s="254"/>
      <c r="C214" s="254"/>
      <c r="D214" s="254"/>
      <c r="E214" s="254"/>
      <c r="F214" s="254"/>
      <c r="G214" s="254"/>
    </row>
    <row r="215" spans="2:7" x14ac:dyDescent="0.2">
      <c r="B215" s="254"/>
      <c r="C215" s="254"/>
      <c r="D215" s="254"/>
      <c r="E215" s="254"/>
      <c r="F215" s="254"/>
      <c r="G215" s="254"/>
    </row>
    <row r="216" spans="2:7" x14ac:dyDescent="0.2">
      <c r="B216" s="254"/>
      <c r="C216" s="254"/>
      <c r="D216" s="254"/>
      <c r="E216" s="254"/>
      <c r="F216" s="254"/>
      <c r="G216" s="254"/>
    </row>
    <row r="217" spans="2:7" x14ac:dyDescent="0.2">
      <c r="B217" s="254"/>
      <c r="C217" s="254"/>
      <c r="D217" s="254"/>
      <c r="E217" s="254"/>
      <c r="F217" s="254"/>
      <c r="G217" s="254"/>
    </row>
    <row r="218" spans="2:7" x14ac:dyDescent="0.2">
      <c r="B218" s="254"/>
      <c r="C218" s="254"/>
      <c r="D218" s="254"/>
      <c r="E218" s="254"/>
      <c r="F218" s="254"/>
      <c r="G218" s="254"/>
    </row>
    <row r="219" spans="2:7" x14ac:dyDescent="0.2">
      <c r="B219" s="254"/>
      <c r="C219" s="254"/>
      <c r="D219" s="254"/>
      <c r="E219" s="254"/>
      <c r="F219" s="254"/>
      <c r="G219" s="254"/>
    </row>
    <row r="220" spans="2:7" x14ac:dyDescent="0.2">
      <c r="B220" s="254"/>
      <c r="C220" s="254"/>
      <c r="D220" s="254"/>
      <c r="E220" s="254"/>
      <c r="F220" s="254"/>
      <c r="G220" s="254"/>
    </row>
    <row r="221" spans="2:7" x14ac:dyDescent="0.2">
      <c r="B221" s="254"/>
      <c r="C221" s="254"/>
      <c r="D221" s="254"/>
      <c r="E221" s="254"/>
      <c r="F221" s="254"/>
      <c r="G221" s="254"/>
    </row>
    <row r="222" spans="2:7" x14ac:dyDescent="0.2">
      <c r="B222" s="254"/>
      <c r="C222" s="254"/>
      <c r="D222" s="254"/>
      <c r="E222" s="254"/>
      <c r="F222" s="254"/>
      <c r="G222" s="254"/>
    </row>
    <row r="223" spans="2:7" x14ac:dyDescent="0.2">
      <c r="B223" s="254"/>
      <c r="C223" s="254"/>
      <c r="D223" s="254"/>
      <c r="E223" s="254"/>
      <c r="F223" s="254"/>
      <c r="G223" s="254"/>
    </row>
  </sheetData>
  <printOptions horizontalCentered="1" verticalCentered="1" gridLinesSet="0"/>
  <pageMargins left="0.75" right="0.75" top="0.28999999999999998" bottom="1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4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RowHeight="12.75" x14ac:dyDescent="0.2"/>
  <cols>
    <col min="1" max="1" width="7.5" style="25" customWidth="1"/>
    <col min="2" max="2" width="7.375" style="25" customWidth="1"/>
    <col min="3" max="4" width="7" style="25" customWidth="1"/>
    <col min="5" max="6" width="6.375" style="25" customWidth="1"/>
    <col min="7" max="7" width="2.625" style="25" customWidth="1"/>
    <col min="8" max="8" width="0.625" style="296" customWidth="1"/>
    <col min="9" max="9" width="0.75" style="25" customWidth="1"/>
    <col min="10" max="10" width="4.875" style="315" customWidth="1"/>
    <col min="11" max="12" width="10.625" style="25" customWidth="1"/>
    <col min="13" max="13" width="0.75" style="25" customWidth="1"/>
    <col min="14" max="14" width="4.875" style="315" customWidth="1"/>
    <col min="15" max="16" width="10.625" style="25" customWidth="1"/>
    <col min="17" max="16384" width="11" style="25"/>
  </cols>
  <sheetData>
    <row r="2" spans="1:16" x14ac:dyDescent="0.2">
      <c r="J2" s="319" t="s">
        <v>138</v>
      </c>
      <c r="K2" s="319"/>
      <c r="L2" s="319"/>
      <c r="M2" s="319"/>
      <c r="N2" s="319"/>
      <c r="O2" s="319"/>
      <c r="P2" s="319"/>
    </row>
    <row r="3" spans="1:16" s="245" customFormat="1" x14ac:dyDescent="0.2">
      <c r="A3" s="297" t="s">
        <v>155</v>
      </c>
      <c r="B3" s="297"/>
      <c r="C3" s="297"/>
      <c r="D3" s="297"/>
      <c r="E3" s="297"/>
      <c r="F3" s="297"/>
      <c r="G3" s="297"/>
      <c r="H3" s="298"/>
      <c r="I3" s="297"/>
      <c r="J3" s="316" t="s">
        <v>139</v>
      </c>
      <c r="K3" s="316"/>
      <c r="L3" s="316"/>
      <c r="M3" s="297"/>
      <c r="N3" s="316" t="s">
        <v>140</v>
      </c>
      <c r="O3" s="316"/>
      <c r="P3" s="316"/>
    </row>
    <row r="4" spans="1:16" s="245" customFormat="1" x14ac:dyDescent="0.2">
      <c r="A4" s="297"/>
      <c r="B4" s="297"/>
      <c r="C4" s="322" t="s">
        <v>141</v>
      </c>
      <c r="D4" s="322" t="s">
        <v>142</v>
      </c>
      <c r="E4" s="324" t="s">
        <v>143</v>
      </c>
      <c r="F4" s="324"/>
      <c r="G4" s="300"/>
      <c r="H4" s="298"/>
      <c r="I4" s="300"/>
      <c r="J4" s="301"/>
      <c r="K4" s="297"/>
      <c r="L4" s="317" t="s">
        <v>144</v>
      </c>
      <c r="M4" s="300"/>
      <c r="N4" s="301"/>
      <c r="O4" s="297"/>
      <c r="P4" s="317" t="str">
        <f>+L4</f>
        <v>Cost de compra</v>
      </c>
    </row>
    <row r="5" spans="1:16" s="245" customFormat="1" ht="11.25" customHeight="1" x14ac:dyDescent="0.2">
      <c r="A5" s="302" t="s">
        <v>156</v>
      </c>
      <c r="B5" s="302"/>
      <c r="C5" s="323"/>
      <c r="D5" s="323"/>
      <c r="E5" s="299" t="s">
        <v>145</v>
      </c>
      <c r="F5" s="299" t="s">
        <v>146</v>
      </c>
      <c r="G5" s="300"/>
      <c r="H5" s="298"/>
      <c r="I5" s="300"/>
      <c r="J5" s="303" t="s">
        <v>147</v>
      </c>
      <c r="K5" s="304" t="s">
        <v>148</v>
      </c>
      <c r="L5" s="318"/>
      <c r="M5" s="300"/>
      <c r="N5" s="303" t="s">
        <v>147</v>
      </c>
      <c r="O5" s="304" t="str">
        <f>+K5</f>
        <v>Facturació</v>
      </c>
      <c r="P5" s="318"/>
    </row>
    <row r="6" spans="1:16" x14ac:dyDescent="0.2">
      <c r="A6" s="32"/>
      <c r="B6" s="32"/>
      <c r="C6" s="305"/>
      <c r="D6" s="305"/>
      <c r="E6" s="32">
        <f t="shared" ref="E6:E18" si="0">+C6-D6</f>
        <v>0</v>
      </c>
      <c r="F6" s="306" t="e">
        <f t="shared" ref="F6:F18" si="1">+E6/C6</f>
        <v>#DIV/0!</v>
      </c>
      <c r="G6" s="306"/>
      <c r="H6" s="307"/>
      <c r="I6" s="306"/>
      <c r="J6" s="308"/>
      <c r="K6" s="32">
        <f t="shared" ref="K6:K18" si="2">+J6*C6</f>
        <v>0</v>
      </c>
      <c r="L6" s="32">
        <f t="shared" ref="L6:L18" si="3">+J6*D6</f>
        <v>0</v>
      </c>
      <c r="M6" s="306"/>
      <c r="N6" s="308"/>
      <c r="O6" s="32">
        <f t="shared" ref="O6:O18" si="4">+N6*C6</f>
        <v>0</v>
      </c>
      <c r="P6" s="32">
        <f t="shared" ref="P6:P18" si="5">+N6*D6</f>
        <v>0</v>
      </c>
    </row>
    <row r="7" spans="1:16" x14ac:dyDescent="0.2">
      <c r="A7" s="32"/>
      <c r="B7" s="32"/>
      <c r="C7" s="305"/>
      <c r="D7" s="305"/>
      <c r="E7" s="32">
        <f t="shared" si="0"/>
        <v>0</v>
      </c>
      <c r="F7" s="306" t="e">
        <f t="shared" si="1"/>
        <v>#DIV/0!</v>
      </c>
      <c r="G7" s="306"/>
      <c r="H7" s="307"/>
      <c r="I7" s="306"/>
      <c r="J7" s="308"/>
      <c r="K7" s="32">
        <f t="shared" si="2"/>
        <v>0</v>
      </c>
      <c r="L7" s="32">
        <f t="shared" si="3"/>
        <v>0</v>
      </c>
      <c r="M7" s="306"/>
      <c r="N7" s="308"/>
      <c r="O7" s="32">
        <f t="shared" si="4"/>
        <v>0</v>
      </c>
      <c r="P7" s="32">
        <f t="shared" si="5"/>
        <v>0</v>
      </c>
    </row>
    <row r="8" spans="1:16" x14ac:dyDescent="0.2">
      <c r="A8" s="32"/>
      <c r="B8" s="32"/>
      <c r="C8" s="305"/>
      <c r="D8" s="305"/>
      <c r="E8" s="32">
        <f t="shared" si="0"/>
        <v>0</v>
      </c>
      <c r="F8" s="306" t="e">
        <f t="shared" si="1"/>
        <v>#DIV/0!</v>
      </c>
      <c r="G8" s="306"/>
      <c r="H8" s="307"/>
      <c r="I8" s="306"/>
      <c r="J8" s="308"/>
      <c r="K8" s="32">
        <f t="shared" si="2"/>
        <v>0</v>
      </c>
      <c r="L8" s="32">
        <f t="shared" si="3"/>
        <v>0</v>
      </c>
      <c r="M8" s="306"/>
      <c r="N8" s="308"/>
      <c r="O8" s="32">
        <f t="shared" si="4"/>
        <v>0</v>
      </c>
      <c r="P8" s="32">
        <f t="shared" si="5"/>
        <v>0</v>
      </c>
    </row>
    <row r="9" spans="1:16" x14ac:dyDescent="0.2">
      <c r="A9" s="32"/>
      <c r="B9" s="32"/>
      <c r="C9" s="305"/>
      <c r="D9" s="305"/>
      <c r="E9" s="32">
        <f t="shared" si="0"/>
        <v>0</v>
      </c>
      <c r="F9" s="306" t="e">
        <f t="shared" si="1"/>
        <v>#DIV/0!</v>
      </c>
      <c r="G9" s="306"/>
      <c r="H9" s="307"/>
      <c r="I9" s="306"/>
      <c r="J9" s="308"/>
      <c r="K9" s="32">
        <f t="shared" si="2"/>
        <v>0</v>
      </c>
      <c r="L9" s="32">
        <f t="shared" si="3"/>
        <v>0</v>
      </c>
      <c r="M9" s="306"/>
      <c r="N9" s="308"/>
      <c r="O9" s="32">
        <f t="shared" si="4"/>
        <v>0</v>
      </c>
      <c r="P9" s="32">
        <f t="shared" si="5"/>
        <v>0</v>
      </c>
    </row>
    <row r="10" spans="1:16" x14ac:dyDescent="0.2">
      <c r="A10" s="32"/>
      <c r="B10" s="32"/>
      <c r="C10" s="305"/>
      <c r="D10" s="305"/>
      <c r="E10" s="32">
        <f t="shared" si="0"/>
        <v>0</v>
      </c>
      <c r="F10" s="306" t="e">
        <f t="shared" si="1"/>
        <v>#DIV/0!</v>
      </c>
      <c r="G10" s="306"/>
      <c r="H10" s="307"/>
      <c r="I10" s="306"/>
      <c r="J10" s="308"/>
      <c r="K10" s="32">
        <f t="shared" si="2"/>
        <v>0</v>
      </c>
      <c r="L10" s="32">
        <f t="shared" si="3"/>
        <v>0</v>
      </c>
      <c r="M10" s="306"/>
      <c r="N10" s="308"/>
      <c r="O10" s="32">
        <f t="shared" si="4"/>
        <v>0</v>
      </c>
      <c r="P10" s="32">
        <f t="shared" si="5"/>
        <v>0</v>
      </c>
    </row>
    <row r="11" spans="1:16" x14ac:dyDescent="0.2">
      <c r="A11" s="32"/>
      <c r="B11" s="32"/>
      <c r="C11" s="305"/>
      <c r="D11" s="305"/>
      <c r="E11" s="32">
        <f t="shared" si="0"/>
        <v>0</v>
      </c>
      <c r="F11" s="306" t="e">
        <f t="shared" si="1"/>
        <v>#DIV/0!</v>
      </c>
      <c r="G11" s="306"/>
      <c r="H11" s="307"/>
      <c r="I11" s="306"/>
      <c r="J11" s="308"/>
      <c r="K11" s="32">
        <f t="shared" si="2"/>
        <v>0</v>
      </c>
      <c r="L11" s="32">
        <f t="shared" si="3"/>
        <v>0</v>
      </c>
      <c r="M11" s="306"/>
      <c r="N11" s="308"/>
      <c r="O11" s="32">
        <f t="shared" si="4"/>
        <v>0</v>
      </c>
      <c r="P11" s="32">
        <f t="shared" si="5"/>
        <v>0</v>
      </c>
    </row>
    <row r="12" spans="1:16" x14ac:dyDescent="0.2">
      <c r="A12" s="32"/>
      <c r="B12" s="32"/>
      <c r="C12" s="305"/>
      <c r="D12" s="305"/>
      <c r="E12" s="32">
        <f t="shared" si="0"/>
        <v>0</v>
      </c>
      <c r="F12" s="306" t="e">
        <f t="shared" si="1"/>
        <v>#DIV/0!</v>
      </c>
      <c r="G12" s="306"/>
      <c r="H12" s="307"/>
      <c r="I12" s="306"/>
      <c r="J12" s="308"/>
      <c r="K12" s="32">
        <f t="shared" si="2"/>
        <v>0</v>
      </c>
      <c r="L12" s="32">
        <f t="shared" si="3"/>
        <v>0</v>
      </c>
      <c r="M12" s="306"/>
      <c r="N12" s="308"/>
      <c r="O12" s="32">
        <f t="shared" si="4"/>
        <v>0</v>
      </c>
      <c r="P12" s="32">
        <f t="shared" si="5"/>
        <v>0</v>
      </c>
    </row>
    <row r="13" spans="1:16" x14ac:dyDescent="0.2">
      <c r="A13" s="32"/>
      <c r="B13" s="32"/>
      <c r="C13" s="305"/>
      <c r="D13" s="305"/>
      <c r="E13" s="32">
        <f t="shared" si="0"/>
        <v>0</v>
      </c>
      <c r="F13" s="306" t="e">
        <f t="shared" si="1"/>
        <v>#DIV/0!</v>
      </c>
      <c r="G13" s="306"/>
      <c r="H13" s="307"/>
      <c r="I13" s="306"/>
      <c r="J13" s="308"/>
      <c r="K13" s="32">
        <f t="shared" si="2"/>
        <v>0</v>
      </c>
      <c r="L13" s="32">
        <f t="shared" si="3"/>
        <v>0</v>
      </c>
      <c r="M13" s="306"/>
      <c r="N13" s="308"/>
      <c r="O13" s="32">
        <f t="shared" si="4"/>
        <v>0</v>
      </c>
      <c r="P13" s="32">
        <f t="shared" si="5"/>
        <v>0</v>
      </c>
    </row>
    <row r="14" spans="1:16" x14ac:dyDescent="0.2">
      <c r="A14" s="32"/>
      <c r="B14" s="32"/>
      <c r="C14" s="305"/>
      <c r="D14" s="305"/>
      <c r="E14" s="32">
        <f t="shared" si="0"/>
        <v>0</v>
      </c>
      <c r="F14" s="306" t="e">
        <f t="shared" si="1"/>
        <v>#DIV/0!</v>
      </c>
      <c r="G14" s="306"/>
      <c r="H14" s="307"/>
      <c r="I14" s="306"/>
      <c r="J14" s="308"/>
      <c r="K14" s="32">
        <f t="shared" si="2"/>
        <v>0</v>
      </c>
      <c r="L14" s="32">
        <f t="shared" si="3"/>
        <v>0</v>
      </c>
      <c r="M14" s="306"/>
      <c r="N14" s="308"/>
      <c r="O14" s="32">
        <f t="shared" si="4"/>
        <v>0</v>
      </c>
      <c r="P14" s="32">
        <f t="shared" si="5"/>
        <v>0</v>
      </c>
    </row>
    <row r="15" spans="1:16" x14ac:dyDescent="0.2">
      <c r="A15" s="32"/>
      <c r="B15" s="32"/>
      <c r="C15" s="305"/>
      <c r="D15" s="305"/>
      <c r="E15" s="32">
        <f t="shared" si="0"/>
        <v>0</v>
      </c>
      <c r="F15" s="306" t="e">
        <f t="shared" si="1"/>
        <v>#DIV/0!</v>
      </c>
      <c r="G15" s="306"/>
      <c r="H15" s="307"/>
      <c r="I15" s="306"/>
      <c r="J15" s="308"/>
      <c r="K15" s="32">
        <f t="shared" si="2"/>
        <v>0</v>
      </c>
      <c r="L15" s="32">
        <f t="shared" si="3"/>
        <v>0</v>
      </c>
      <c r="M15" s="306"/>
      <c r="N15" s="308"/>
      <c r="O15" s="32">
        <f t="shared" si="4"/>
        <v>0</v>
      </c>
      <c r="P15" s="32">
        <f t="shared" si="5"/>
        <v>0</v>
      </c>
    </row>
    <row r="16" spans="1:16" x14ac:dyDescent="0.2">
      <c r="A16" s="32"/>
      <c r="B16" s="32"/>
      <c r="C16" s="305"/>
      <c r="D16" s="305"/>
      <c r="E16" s="32">
        <f t="shared" si="0"/>
        <v>0</v>
      </c>
      <c r="F16" s="306" t="e">
        <f t="shared" si="1"/>
        <v>#DIV/0!</v>
      </c>
      <c r="G16" s="306"/>
      <c r="H16" s="307"/>
      <c r="I16" s="306"/>
      <c r="J16" s="308"/>
      <c r="K16" s="32">
        <f t="shared" si="2"/>
        <v>0</v>
      </c>
      <c r="L16" s="32">
        <f t="shared" si="3"/>
        <v>0</v>
      </c>
      <c r="M16" s="306"/>
      <c r="N16" s="308"/>
      <c r="O16" s="32">
        <f t="shared" si="4"/>
        <v>0</v>
      </c>
      <c r="P16" s="32">
        <f t="shared" si="5"/>
        <v>0</v>
      </c>
    </row>
    <row r="17" spans="1:16" x14ac:dyDescent="0.2">
      <c r="A17" s="32"/>
      <c r="B17" s="32"/>
      <c r="C17" s="305"/>
      <c r="D17" s="305"/>
      <c r="E17" s="32">
        <f t="shared" si="0"/>
        <v>0</v>
      </c>
      <c r="F17" s="306" t="e">
        <f t="shared" si="1"/>
        <v>#DIV/0!</v>
      </c>
      <c r="G17" s="306"/>
      <c r="H17" s="307"/>
      <c r="I17" s="306"/>
      <c r="J17" s="308"/>
      <c r="K17" s="32">
        <f t="shared" si="2"/>
        <v>0</v>
      </c>
      <c r="L17" s="32">
        <f t="shared" si="3"/>
        <v>0</v>
      </c>
      <c r="M17" s="306"/>
      <c r="N17" s="308"/>
      <c r="O17" s="32">
        <f t="shared" si="4"/>
        <v>0</v>
      </c>
      <c r="P17" s="32">
        <f t="shared" si="5"/>
        <v>0</v>
      </c>
    </row>
    <row r="18" spans="1:16" x14ac:dyDescent="0.2">
      <c r="A18" s="32"/>
      <c r="B18" s="32"/>
      <c r="C18" s="305"/>
      <c r="D18" s="305"/>
      <c r="E18" s="32">
        <f t="shared" si="0"/>
        <v>0</v>
      </c>
      <c r="F18" s="306" t="e">
        <f t="shared" si="1"/>
        <v>#DIV/0!</v>
      </c>
      <c r="G18" s="306"/>
      <c r="H18" s="307"/>
      <c r="I18" s="306"/>
      <c r="J18" s="308"/>
      <c r="K18" s="32">
        <f t="shared" si="2"/>
        <v>0</v>
      </c>
      <c r="L18" s="32">
        <f t="shared" si="3"/>
        <v>0</v>
      </c>
      <c r="M18" s="306"/>
      <c r="N18" s="308"/>
      <c r="O18" s="32">
        <f t="shared" si="4"/>
        <v>0</v>
      </c>
      <c r="P18" s="32">
        <f t="shared" si="5"/>
        <v>0</v>
      </c>
    </row>
    <row r="19" spans="1:16" x14ac:dyDescent="0.2">
      <c r="A19" s="32"/>
      <c r="B19" s="32"/>
      <c r="C19" s="32"/>
      <c r="D19" s="32"/>
      <c r="E19" s="32"/>
      <c r="F19" s="306"/>
      <c r="G19" s="306"/>
      <c r="H19" s="307"/>
      <c r="I19" s="306"/>
      <c r="J19" s="309"/>
      <c r="K19" s="32"/>
      <c r="L19" s="310"/>
      <c r="M19" s="306"/>
      <c r="N19" s="309"/>
      <c r="O19" s="32"/>
      <c r="P19" s="310"/>
    </row>
    <row r="20" spans="1:16" ht="12.75" customHeight="1" x14ac:dyDescent="0.2">
      <c r="A20" s="32"/>
      <c r="B20" s="32"/>
      <c r="C20" s="322" t="s">
        <v>141</v>
      </c>
      <c r="D20" s="322" t="s">
        <v>142</v>
      </c>
      <c r="E20" s="324" t="s">
        <v>143</v>
      </c>
      <c r="F20" s="324"/>
      <c r="G20" s="300"/>
      <c r="H20" s="298"/>
      <c r="I20" s="300"/>
      <c r="J20" s="301"/>
      <c r="K20" s="297"/>
      <c r="L20" s="317" t="s">
        <v>144</v>
      </c>
      <c r="M20" s="300"/>
      <c r="N20" s="301"/>
      <c r="O20" s="297"/>
      <c r="P20" s="317" t="str">
        <f>+L20</f>
        <v>Cost de compra</v>
      </c>
    </row>
    <row r="21" spans="1:16" s="245" customFormat="1" x14ac:dyDescent="0.2">
      <c r="A21" s="302" t="s">
        <v>157</v>
      </c>
      <c r="B21" s="302"/>
      <c r="C21" s="323"/>
      <c r="D21" s="323"/>
      <c r="E21" s="299" t="s">
        <v>145</v>
      </c>
      <c r="F21" s="299" t="s">
        <v>146</v>
      </c>
      <c r="G21" s="300"/>
      <c r="H21" s="298"/>
      <c r="I21" s="300"/>
      <c r="J21" s="303" t="s">
        <v>147</v>
      </c>
      <c r="K21" s="304" t="s">
        <v>148</v>
      </c>
      <c r="L21" s="318"/>
      <c r="M21" s="300"/>
      <c r="N21" s="303" t="s">
        <v>147</v>
      </c>
      <c r="O21" s="304" t="str">
        <f>+K21</f>
        <v>Facturació</v>
      </c>
      <c r="P21" s="318"/>
    </row>
    <row r="22" spans="1:16" x14ac:dyDescent="0.2">
      <c r="A22" s="32"/>
      <c r="B22" s="32"/>
      <c r="C22" s="305"/>
      <c r="D22" s="305"/>
      <c r="E22" s="32">
        <f t="shared" ref="E22:E29" si="6">+C22-D22</f>
        <v>0</v>
      </c>
      <c r="F22" s="306" t="e">
        <f t="shared" ref="F22:F29" si="7">+E22/C22</f>
        <v>#DIV/0!</v>
      </c>
      <c r="G22" s="306"/>
      <c r="H22" s="307"/>
      <c r="I22" s="306"/>
      <c r="J22" s="308"/>
      <c r="K22" s="32">
        <f t="shared" ref="K22:K29" si="8">+J22*C22</f>
        <v>0</v>
      </c>
      <c r="L22" s="32">
        <f t="shared" ref="L22:L29" si="9">+J22*D22</f>
        <v>0</v>
      </c>
      <c r="M22" s="306"/>
      <c r="N22" s="308"/>
      <c r="O22" s="32">
        <f t="shared" ref="O22:O29" si="10">+N22*C22</f>
        <v>0</v>
      </c>
      <c r="P22" s="32">
        <f t="shared" ref="P22:P29" si="11">+N22*D22</f>
        <v>0</v>
      </c>
    </row>
    <row r="23" spans="1:16" x14ac:dyDescent="0.2">
      <c r="A23" s="32"/>
      <c r="B23" s="32"/>
      <c r="C23" s="305"/>
      <c r="D23" s="305"/>
      <c r="E23" s="32">
        <f t="shared" si="6"/>
        <v>0</v>
      </c>
      <c r="F23" s="306" t="e">
        <f t="shared" si="7"/>
        <v>#DIV/0!</v>
      </c>
      <c r="G23" s="306"/>
      <c r="H23" s="307"/>
      <c r="I23" s="306"/>
      <c r="J23" s="308"/>
      <c r="K23" s="32">
        <f t="shared" si="8"/>
        <v>0</v>
      </c>
      <c r="L23" s="32">
        <f t="shared" si="9"/>
        <v>0</v>
      </c>
      <c r="M23" s="306"/>
      <c r="N23" s="308"/>
      <c r="O23" s="32">
        <f t="shared" si="10"/>
        <v>0</v>
      </c>
      <c r="P23" s="32">
        <f t="shared" si="11"/>
        <v>0</v>
      </c>
    </row>
    <row r="24" spans="1:16" x14ac:dyDescent="0.2">
      <c r="A24" s="32"/>
      <c r="B24" s="32"/>
      <c r="C24" s="305"/>
      <c r="D24" s="305"/>
      <c r="E24" s="32">
        <f t="shared" si="6"/>
        <v>0</v>
      </c>
      <c r="F24" s="306" t="e">
        <f t="shared" si="7"/>
        <v>#DIV/0!</v>
      </c>
      <c r="G24" s="306"/>
      <c r="H24" s="307"/>
      <c r="I24" s="306"/>
      <c r="J24" s="308"/>
      <c r="K24" s="32">
        <f t="shared" si="8"/>
        <v>0</v>
      </c>
      <c r="L24" s="32">
        <f t="shared" si="9"/>
        <v>0</v>
      </c>
      <c r="M24" s="306"/>
      <c r="N24" s="308"/>
      <c r="O24" s="32">
        <f t="shared" si="10"/>
        <v>0</v>
      </c>
      <c r="P24" s="32">
        <f t="shared" si="11"/>
        <v>0</v>
      </c>
    </row>
    <row r="25" spans="1:16" x14ac:dyDescent="0.2">
      <c r="A25" s="32"/>
      <c r="B25" s="32"/>
      <c r="C25" s="305"/>
      <c r="D25" s="305"/>
      <c r="E25" s="32">
        <f t="shared" si="6"/>
        <v>0</v>
      </c>
      <c r="F25" s="306" t="e">
        <f t="shared" si="7"/>
        <v>#DIV/0!</v>
      </c>
      <c r="G25" s="306"/>
      <c r="H25" s="307"/>
      <c r="I25" s="306"/>
      <c r="J25" s="308"/>
      <c r="K25" s="32">
        <f t="shared" si="8"/>
        <v>0</v>
      </c>
      <c r="L25" s="32">
        <f t="shared" si="9"/>
        <v>0</v>
      </c>
      <c r="M25" s="306"/>
      <c r="N25" s="308"/>
      <c r="O25" s="32">
        <f t="shared" si="10"/>
        <v>0</v>
      </c>
      <c r="P25" s="32">
        <f t="shared" si="11"/>
        <v>0</v>
      </c>
    </row>
    <row r="26" spans="1:16" x14ac:dyDescent="0.2">
      <c r="A26" s="32"/>
      <c r="B26" s="32"/>
      <c r="C26" s="305"/>
      <c r="D26" s="305"/>
      <c r="E26" s="32">
        <f t="shared" si="6"/>
        <v>0</v>
      </c>
      <c r="F26" s="306" t="e">
        <f t="shared" si="7"/>
        <v>#DIV/0!</v>
      </c>
      <c r="G26" s="306"/>
      <c r="H26" s="307"/>
      <c r="I26" s="306"/>
      <c r="J26" s="308"/>
      <c r="K26" s="32">
        <f t="shared" si="8"/>
        <v>0</v>
      </c>
      <c r="L26" s="32">
        <f t="shared" si="9"/>
        <v>0</v>
      </c>
      <c r="M26" s="306"/>
      <c r="N26" s="308"/>
      <c r="O26" s="32">
        <f t="shared" si="10"/>
        <v>0</v>
      </c>
      <c r="P26" s="32">
        <f t="shared" si="11"/>
        <v>0</v>
      </c>
    </row>
    <row r="27" spans="1:16" x14ac:dyDescent="0.2">
      <c r="A27" s="32"/>
      <c r="B27" s="32"/>
      <c r="C27" s="305"/>
      <c r="D27" s="305"/>
      <c r="E27" s="32">
        <f t="shared" si="6"/>
        <v>0</v>
      </c>
      <c r="F27" s="306" t="e">
        <f t="shared" si="7"/>
        <v>#DIV/0!</v>
      </c>
      <c r="G27" s="306"/>
      <c r="H27" s="307"/>
      <c r="I27" s="306"/>
      <c r="J27" s="308"/>
      <c r="K27" s="32">
        <f t="shared" si="8"/>
        <v>0</v>
      </c>
      <c r="L27" s="32">
        <f t="shared" si="9"/>
        <v>0</v>
      </c>
      <c r="M27" s="306"/>
      <c r="N27" s="308"/>
      <c r="O27" s="32">
        <f t="shared" si="10"/>
        <v>0</v>
      </c>
      <c r="P27" s="32">
        <f t="shared" si="11"/>
        <v>0</v>
      </c>
    </row>
    <row r="28" spans="1:16" x14ac:dyDescent="0.2">
      <c r="A28" s="32"/>
      <c r="B28" s="32"/>
      <c r="C28" s="305"/>
      <c r="D28" s="305"/>
      <c r="E28" s="32">
        <f t="shared" si="6"/>
        <v>0</v>
      </c>
      <c r="F28" s="306" t="e">
        <f t="shared" si="7"/>
        <v>#DIV/0!</v>
      </c>
      <c r="G28" s="306"/>
      <c r="H28" s="307"/>
      <c r="I28" s="306"/>
      <c r="J28" s="308"/>
      <c r="K28" s="32">
        <f t="shared" si="8"/>
        <v>0</v>
      </c>
      <c r="L28" s="32">
        <f t="shared" si="9"/>
        <v>0</v>
      </c>
      <c r="M28" s="306"/>
      <c r="N28" s="308"/>
      <c r="O28" s="32">
        <f t="shared" si="10"/>
        <v>0</v>
      </c>
      <c r="P28" s="32">
        <f t="shared" si="11"/>
        <v>0</v>
      </c>
    </row>
    <row r="29" spans="1:16" x14ac:dyDescent="0.2">
      <c r="A29" s="32"/>
      <c r="B29" s="32"/>
      <c r="C29" s="305"/>
      <c r="D29" s="305"/>
      <c r="E29" s="32">
        <f t="shared" si="6"/>
        <v>0</v>
      </c>
      <c r="F29" s="306" t="e">
        <f t="shared" si="7"/>
        <v>#DIV/0!</v>
      </c>
      <c r="G29" s="306"/>
      <c r="H29" s="307"/>
      <c r="I29" s="306"/>
      <c r="J29" s="308"/>
      <c r="K29" s="32">
        <f t="shared" si="8"/>
        <v>0</v>
      </c>
      <c r="L29" s="32">
        <f t="shared" si="9"/>
        <v>0</v>
      </c>
      <c r="M29" s="306"/>
      <c r="N29" s="308"/>
      <c r="O29" s="32">
        <f t="shared" si="10"/>
        <v>0</v>
      </c>
      <c r="P29" s="32">
        <f t="shared" si="11"/>
        <v>0</v>
      </c>
    </row>
    <row r="30" spans="1:16" x14ac:dyDescent="0.2">
      <c r="A30" s="32"/>
      <c r="B30" s="32"/>
      <c r="C30" s="32"/>
      <c r="D30" s="32"/>
      <c r="E30" s="32"/>
      <c r="F30" s="32"/>
      <c r="G30" s="32"/>
      <c r="H30" s="307"/>
      <c r="I30" s="32"/>
      <c r="J30" s="309"/>
      <c r="K30" s="32"/>
      <c r="L30" s="310"/>
      <c r="M30" s="32"/>
      <c r="N30" s="309"/>
      <c r="O30" s="32"/>
      <c r="P30" s="310"/>
    </row>
    <row r="31" spans="1:16" ht="12.75" customHeight="1" x14ac:dyDescent="0.2">
      <c r="A31" s="32"/>
      <c r="B31" s="32"/>
      <c r="C31" s="322" t="s">
        <v>141</v>
      </c>
      <c r="D31" s="322" t="s">
        <v>142</v>
      </c>
      <c r="E31" s="324" t="s">
        <v>143</v>
      </c>
      <c r="F31" s="324"/>
      <c r="G31" s="300"/>
      <c r="H31" s="298"/>
      <c r="I31" s="300"/>
      <c r="J31" s="301"/>
      <c r="K31" s="297"/>
      <c r="L31" s="317" t="s">
        <v>144</v>
      </c>
      <c r="M31" s="300"/>
      <c r="N31" s="301"/>
      <c r="O31" s="297"/>
      <c r="P31" s="317" t="str">
        <f>+L31</f>
        <v>Cost de compra</v>
      </c>
    </row>
    <row r="32" spans="1:16" s="245" customFormat="1" x14ac:dyDescent="0.2">
      <c r="A32" s="302" t="s">
        <v>158</v>
      </c>
      <c r="B32" s="302"/>
      <c r="C32" s="323"/>
      <c r="D32" s="323"/>
      <c r="E32" s="299" t="s">
        <v>145</v>
      </c>
      <c r="F32" s="299" t="s">
        <v>146</v>
      </c>
      <c r="G32" s="300"/>
      <c r="H32" s="298"/>
      <c r="I32" s="300"/>
      <c r="J32" s="303" t="s">
        <v>147</v>
      </c>
      <c r="K32" s="304" t="s">
        <v>148</v>
      </c>
      <c r="L32" s="318"/>
      <c r="M32" s="300"/>
      <c r="N32" s="303" t="s">
        <v>147</v>
      </c>
      <c r="O32" s="304" t="str">
        <f>+K32</f>
        <v>Facturació</v>
      </c>
      <c r="P32" s="318"/>
    </row>
    <row r="33" spans="1:16" x14ac:dyDescent="0.2">
      <c r="A33" s="32"/>
      <c r="B33" s="32"/>
      <c r="C33" s="305"/>
      <c r="D33" s="305"/>
      <c r="E33" s="32">
        <f>+C33-D33</f>
        <v>0</v>
      </c>
      <c r="F33" s="306" t="e">
        <f>+E33/C33</f>
        <v>#DIV/0!</v>
      </c>
      <c r="G33" s="306"/>
      <c r="H33" s="307"/>
      <c r="I33" s="306"/>
      <c r="J33" s="308"/>
      <c r="K33" s="32">
        <f>+J33*C33</f>
        <v>0</v>
      </c>
      <c r="L33" s="32">
        <f>+J33*D33</f>
        <v>0</v>
      </c>
      <c r="M33" s="306"/>
      <c r="N33" s="308"/>
      <c r="O33" s="32">
        <f>+N33*C33</f>
        <v>0</v>
      </c>
      <c r="P33" s="32">
        <f>+N33*D33</f>
        <v>0</v>
      </c>
    </row>
    <row r="34" spans="1:16" x14ac:dyDescent="0.2">
      <c r="A34" s="32"/>
      <c r="B34" s="32"/>
      <c r="C34" s="305"/>
      <c r="D34" s="305"/>
      <c r="E34" s="32">
        <f>+C34-D34</f>
        <v>0</v>
      </c>
      <c r="F34" s="306" t="e">
        <f>+E34/C34</f>
        <v>#DIV/0!</v>
      </c>
      <c r="G34" s="306"/>
      <c r="H34" s="307"/>
      <c r="I34" s="306"/>
      <c r="J34" s="308"/>
      <c r="K34" s="32">
        <f>+J34*C34</f>
        <v>0</v>
      </c>
      <c r="L34" s="32">
        <f>+J34*D34</f>
        <v>0</v>
      </c>
      <c r="M34" s="306"/>
      <c r="N34" s="308"/>
      <c r="O34" s="32">
        <f>+N34*C34</f>
        <v>0</v>
      </c>
      <c r="P34" s="32">
        <f>+N34*D34</f>
        <v>0</v>
      </c>
    </row>
    <row r="35" spans="1:16" x14ac:dyDescent="0.2">
      <c r="A35" s="32"/>
      <c r="B35" s="32"/>
      <c r="C35" s="32"/>
      <c r="D35" s="32"/>
      <c r="E35" s="32"/>
      <c r="F35" s="32"/>
      <c r="G35" s="32"/>
      <c r="H35" s="307"/>
      <c r="I35" s="32"/>
      <c r="J35" s="309"/>
      <c r="K35" s="32"/>
      <c r="L35" s="310"/>
      <c r="M35" s="32"/>
      <c r="N35" s="309"/>
      <c r="O35" s="32"/>
      <c r="P35" s="310"/>
    </row>
    <row r="36" spans="1:16" ht="12.75" customHeight="1" x14ac:dyDescent="0.2">
      <c r="A36" s="32"/>
      <c r="B36" s="32"/>
      <c r="C36" s="322" t="s">
        <v>141</v>
      </c>
      <c r="D36" s="322" t="s">
        <v>142</v>
      </c>
      <c r="E36" s="324" t="s">
        <v>143</v>
      </c>
      <c r="F36" s="324"/>
      <c r="G36" s="300"/>
      <c r="H36" s="298"/>
      <c r="I36" s="300"/>
      <c r="J36" s="301"/>
      <c r="K36" s="297"/>
      <c r="L36" s="317" t="s">
        <v>144</v>
      </c>
      <c r="M36" s="300"/>
      <c r="N36" s="301"/>
      <c r="O36" s="297"/>
      <c r="P36" s="317" t="str">
        <f>+L36</f>
        <v>Cost de compra</v>
      </c>
    </row>
    <row r="37" spans="1:16" s="245" customFormat="1" x14ac:dyDescent="0.2">
      <c r="A37" s="302" t="s">
        <v>159</v>
      </c>
      <c r="B37" s="302"/>
      <c r="C37" s="323"/>
      <c r="D37" s="323"/>
      <c r="E37" s="299" t="s">
        <v>145</v>
      </c>
      <c r="F37" s="299" t="s">
        <v>146</v>
      </c>
      <c r="G37" s="300"/>
      <c r="H37" s="298"/>
      <c r="I37" s="300"/>
      <c r="J37" s="303" t="s">
        <v>147</v>
      </c>
      <c r="K37" s="304" t="s">
        <v>148</v>
      </c>
      <c r="L37" s="318"/>
      <c r="M37" s="300"/>
      <c r="N37" s="303" t="s">
        <v>147</v>
      </c>
      <c r="O37" s="304" t="str">
        <f>+K37</f>
        <v>Facturació</v>
      </c>
      <c r="P37" s="318"/>
    </row>
    <row r="38" spans="1:16" x14ac:dyDescent="0.2">
      <c r="A38" s="32"/>
      <c r="B38" s="32"/>
      <c r="C38" s="305"/>
      <c r="D38" s="305"/>
      <c r="E38" s="32">
        <f t="shared" ref="E38:E48" si="12">+C38-D38</f>
        <v>0</v>
      </c>
      <c r="F38" s="306" t="e">
        <f t="shared" ref="F38:F48" si="13">+E38/C38</f>
        <v>#DIV/0!</v>
      </c>
      <c r="G38" s="306"/>
      <c r="H38" s="307"/>
      <c r="I38" s="306"/>
      <c r="J38" s="308"/>
      <c r="K38" s="32">
        <f t="shared" ref="K38:K48" si="14">+J38*C38</f>
        <v>0</v>
      </c>
      <c r="L38" s="32">
        <f t="shared" ref="L38:L48" si="15">+J38*D38</f>
        <v>0</v>
      </c>
      <c r="M38" s="306"/>
      <c r="N38" s="308"/>
      <c r="O38" s="32">
        <f t="shared" ref="O38:O48" si="16">+N38*C38</f>
        <v>0</v>
      </c>
      <c r="P38" s="32">
        <f t="shared" ref="P38:P48" si="17">+N38*D38</f>
        <v>0</v>
      </c>
    </row>
    <row r="39" spans="1:16" x14ac:dyDescent="0.2">
      <c r="A39" s="32"/>
      <c r="B39" s="32"/>
      <c r="C39" s="305"/>
      <c r="D39" s="305"/>
      <c r="E39" s="32">
        <f t="shared" si="12"/>
        <v>0</v>
      </c>
      <c r="F39" s="306" t="e">
        <f t="shared" si="13"/>
        <v>#DIV/0!</v>
      </c>
      <c r="G39" s="306"/>
      <c r="H39" s="307"/>
      <c r="I39" s="306"/>
      <c r="J39" s="308"/>
      <c r="K39" s="32">
        <f t="shared" si="14"/>
        <v>0</v>
      </c>
      <c r="L39" s="32">
        <f t="shared" si="15"/>
        <v>0</v>
      </c>
      <c r="M39" s="306"/>
      <c r="N39" s="308"/>
      <c r="O39" s="32">
        <f t="shared" si="16"/>
        <v>0</v>
      </c>
      <c r="P39" s="32">
        <f t="shared" si="17"/>
        <v>0</v>
      </c>
    </row>
    <row r="40" spans="1:16" x14ac:dyDescent="0.2">
      <c r="A40" s="32"/>
      <c r="B40" s="32"/>
      <c r="C40" s="305"/>
      <c r="D40" s="305"/>
      <c r="E40" s="32">
        <f t="shared" si="12"/>
        <v>0</v>
      </c>
      <c r="F40" s="306" t="e">
        <f t="shared" si="13"/>
        <v>#DIV/0!</v>
      </c>
      <c r="G40" s="306"/>
      <c r="H40" s="307"/>
      <c r="I40" s="306"/>
      <c r="J40" s="308"/>
      <c r="K40" s="32">
        <f t="shared" si="14"/>
        <v>0</v>
      </c>
      <c r="L40" s="32">
        <f t="shared" si="15"/>
        <v>0</v>
      </c>
      <c r="M40" s="306"/>
      <c r="N40" s="308"/>
      <c r="O40" s="32">
        <f t="shared" si="16"/>
        <v>0</v>
      </c>
      <c r="P40" s="32">
        <f t="shared" si="17"/>
        <v>0</v>
      </c>
    </row>
    <row r="41" spans="1:16" x14ac:dyDescent="0.2">
      <c r="A41" s="32"/>
      <c r="B41" s="32"/>
      <c r="C41" s="305"/>
      <c r="D41" s="305"/>
      <c r="E41" s="32">
        <f t="shared" si="12"/>
        <v>0</v>
      </c>
      <c r="F41" s="306" t="e">
        <f t="shared" si="13"/>
        <v>#DIV/0!</v>
      </c>
      <c r="G41" s="306"/>
      <c r="H41" s="307"/>
      <c r="I41" s="306"/>
      <c r="J41" s="308"/>
      <c r="K41" s="32">
        <f t="shared" si="14"/>
        <v>0</v>
      </c>
      <c r="L41" s="32">
        <f t="shared" si="15"/>
        <v>0</v>
      </c>
      <c r="M41" s="306"/>
      <c r="N41" s="308"/>
      <c r="O41" s="32">
        <f t="shared" si="16"/>
        <v>0</v>
      </c>
      <c r="P41" s="32">
        <f t="shared" si="17"/>
        <v>0</v>
      </c>
    </row>
    <row r="42" spans="1:16" x14ac:dyDescent="0.2">
      <c r="A42" s="32"/>
      <c r="B42" s="32"/>
      <c r="C42" s="305"/>
      <c r="D42" s="305"/>
      <c r="E42" s="32">
        <f t="shared" si="12"/>
        <v>0</v>
      </c>
      <c r="F42" s="306" t="e">
        <f t="shared" si="13"/>
        <v>#DIV/0!</v>
      </c>
      <c r="G42" s="306"/>
      <c r="H42" s="307"/>
      <c r="I42" s="306"/>
      <c r="J42" s="308"/>
      <c r="K42" s="32">
        <f t="shared" si="14"/>
        <v>0</v>
      </c>
      <c r="L42" s="32">
        <f t="shared" si="15"/>
        <v>0</v>
      </c>
      <c r="M42" s="306"/>
      <c r="N42" s="308"/>
      <c r="O42" s="32">
        <f t="shared" si="16"/>
        <v>0</v>
      </c>
      <c r="P42" s="32">
        <f t="shared" si="17"/>
        <v>0</v>
      </c>
    </row>
    <row r="43" spans="1:16" x14ac:dyDescent="0.2">
      <c r="A43" s="32"/>
      <c r="B43" s="32"/>
      <c r="C43" s="305"/>
      <c r="D43" s="305"/>
      <c r="E43" s="32">
        <f t="shared" si="12"/>
        <v>0</v>
      </c>
      <c r="F43" s="306" t="e">
        <f t="shared" si="13"/>
        <v>#DIV/0!</v>
      </c>
      <c r="G43" s="306"/>
      <c r="H43" s="307"/>
      <c r="I43" s="306"/>
      <c r="J43" s="308"/>
      <c r="K43" s="32">
        <f t="shared" si="14"/>
        <v>0</v>
      </c>
      <c r="L43" s="32">
        <f t="shared" si="15"/>
        <v>0</v>
      </c>
      <c r="M43" s="306"/>
      <c r="N43" s="308"/>
      <c r="O43" s="32">
        <f t="shared" si="16"/>
        <v>0</v>
      </c>
      <c r="P43" s="32">
        <f t="shared" si="17"/>
        <v>0</v>
      </c>
    </row>
    <row r="44" spans="1:16" x14ac:dyDescent="0.2">
      <c r="A44" s="32"/>
      <c r="B44" s="32"/>
      <c r="C44" s="305"/>
      <c r="D44" s="305"/>
      <c r="E44" s="32">
        <f t="shared" si="12"/>
        <v>0</v>
      </c>
      <c r="F44" s="306" t="e">
        <f t="shared" si="13"/>
        <v>#DIV/0!</v>
      </c>
      <c r="G44" s="306"/>
      <c r="H44" s="307"/>
      <c r="I44" s="306"/>
      <c r="J44" s="308"/>
      <c r="K44" s="32">
        <f t="shared" si="14"/>
        <v>0</v>
      </c>
      <c r="L44" s="32">
        <f t="shared" si="15"/>
        <v>0</v>
      </c>
      <c r="M44" s="306"/>
      <c r="N44" s="308"/>
      <c r="O44" s="32">
        <f t="shared" si="16"/>
        <v>0</v>
      </c>
      <c r="P44" s="32">
        <f t="shared" si="17"/>
        <v>0</v>
      </c>
    </row>
    <row r="45" spans="1:16" x14ac:dyDescent="0.2">
      <c r="A45" s="32"/>
      <c r="B45" s="32"/>
      <c r="C45" s="305"/>
      <c r="D45" s="305"/>
      <c r="E45" s="32">
        <f t="shared" si="12"/>
        <v>0</v>
      </c>
      <c r="F45" s="306" t="e">
        <f t="shared" si="13"/>
        <v>#DIV/0!</v>
      </c>
      <c r="G45" s="306"/>
      <c r="H45" s="307"/>
      <c r="I45" s="306"/>
      <c r="J45" s="308"/>
      <c r="K45" s="32">
        <f t="shared" si="14"/>
        <v>0</v>
      </c>
      <c r="L45" s="32">
        <f t="shared" si="15"/>
        <v>0</v>
      </c>
      <c r="M45" s="306"/>
      <c r="N45" s="308"/>
      <c r="O45" s="32">
        <f t="shared" si="16"/>
        <v>0</v>
      </c>
      <c r="P45" s="32">
        <f t="shared" si="17"/>
        <v>0</v>
      </c>
    </row>
    <row r="46" spans="1:16" x14ac:dyDescent="0.2">
      <c r="A46" s="32"/>
      <c r="B46" s="32"/>
      <c r="C46" s="305"/>
      <c r="D46" s="305"/>
      <c r="E46" s="32">
        <f t="shared" si="12"/>
        <v>0</v>
      </c>
      <c r="F46" s="306" t="e">
        <f t="shared" si="13"/>
        <v>#DIV/0!</v>
      </c>
      <c r="G46" s="306"/>
      <c r="H46" s="307"/>
      <c r="I46" s="306"/>
      <c r="J46" s="308"/>
      <c r="K46" s="32">
        <f t="shared" si="14"/>
        <v>0</v>
      </c>
      <c r="L46" s="32">
        <f t="shared" si="15"/>
        <v>0</v>
      </c>
      <c r="M46" s="306"/>
      <c r="N46" s="308"/>
      <c r="O46" s="32">
        <f t="shared" si="16"/>
        <v>0</v>
      </c>
      <c r="P46" s="32">
        <f t="shared" si="17"/>
        <v>0</v>
      </c>
    </row>
    <row r="47" spans="1:16" x14ac:dyDescent="0.2">
      <c r="A47" s="32"/>
      <c r="B47" s="32"/>
      <c r="C47" s="305"/>
      <c r="D47" s="305"/>
      <c r="E47" s="32">
        <f t="shared" si="12"/>
        <v>0</v>
      </c>
      <c r="F47" s="306" t="e">
        <f t="shared" si="13"/>
        <v>#DIV/0!</v>
      </c>
      <c r="G47" s="306"/>
      <c r="H47" s="307"/>
      <c r="I47" s="306"/>
      <c r="J47" s="308"/>
      <c r="K47" s="32">
        <f t="shared" si="14"/>
        <v>0</v>
      </c>
      <c r="L47" s="32">
        <f t="shared" si="15"/>
        <v>0</v>
      </c>
      <c r="M47" s="306"/>
      <c r="N47" s="308"/>
      <c r="O47" s="32">
        <f t="shared" si="16"/>
        <v>0</v>
      </c>
      <c r="P47" s="32">
        <f t="shared" si="17"/>
        <v>0</v>
      </c>
    </row>
    <row r="48" spans="1:16" x14ac:dyDescent="0.2">
      <c r="A48" s="32"/>
      <c r="B48" s="32"/>
      <c r="C48" s="305"/>
      <c r="D48" s="305"/>
      <c r="E48" s="32">
        <f t="shared" si="12"/>
        <v>0</v>
      </c>
      <c r="F48" s="306" t="e">
        <f t="shared" si="13"/>
        <v>#DIV/0!</v>
      </c>
      <c r="G48" s="306"/>
      <c r="H48" s="307"/>
      <c r="I48" s="306"/>
      <c r="J48" s="308"/>
      <c r="K48" s="32">
        <f t="shared" si="14"/>
        <v>0</v>
      </c>
      <c r="L48" s="32">
        <f t="shared" si="15"/>
        <v>0</v>
      </c>
      <c r="M48" s="306"/>
      <c r="N48" s="308"/>
      <c r="O48" s="32">
        <f t="shared" si="16"/>
        <v>0</v>
      </c>
      <c r="P48" s="32">
        <f t="shared" si="17"/>
        <v>0</v>
      </c>
    </row>
    <row r="49" spans="1:16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09"/>
      <c r="K49" s="32"/>
      <c r="L49" s="32"/>
      <c r="M49" s="32"/>
      <c r="N49" s="309"/>
      <c r="O49" s="32"/>
      <c r="P49" s="32"/>
    </row>
    <row r="50" spans="1:16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09"/>
      <c r="K50" s="32"/>
      <c r="L50" s="32"/>
      <c r="M50" s="32"/>
      <c r="N50" s="309"/>
      <c r="O50" s="32"/>
      <c r="P50" s="32"/>
    </row>
    <row r="51" spans="1:16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09" t="s">
        <v>149</v>
      </c>
      <c r="K51" s="32">
        <f>SUM(K6:K18)+SUM(K22:K29)+SUM(K33:K34)+SUM(K38:K48)</f>
        <v>0</v>
      </c>
      <c r="L51" s="32">
        <f>SUM(L6:L18)+SUM(L22:L29)+SUM(L33:L34)+SUM(L38:L48)</f>
        <v>0</v>
      </c>
      <c r="M51" s="32"/>
      <c r="N51" s="309"/>
      <c r="O51" s="32">
        <f>SUM(O6:O18)+SUM(O22:O29)+SUM(O33:O34)+SUM(O38:O48)</f>
        <v>0</v>
      </c>
      <c r="P51" s="32">
        <f>SUM(P6:P18)+SUM(P22:P29)+SUM(P33:P34)+SUM(P38:P48)</f>
        <v>0</v>
      </c>
    </row>
    <row r="52" spans="1:16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11" t="s">
        <v>150</v>
      </c>
      <c r="K52" s="308"/>
      <c r="L52" s="32"/>
      <c r="M52" s="32"/>
      <c r="N52" s="308"/>
      <c r="O52" s="32"/>
      <c r="P52" s="32"/>
    </row>
    <row r="53" spans="1:16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09" t="s">
        <v>151</v>
      </c>
      <c r="K53" s="32">
        <f>+K51*$K$52+O51*$N$52</f>
        <v>0</v>
      </c>
      <c r="L53" s="32">
        <f>+L51*$K$52+P51*$N$52</f>
        <v>0</v>
      </c>
      <c r="M53" s="32"/>
      <c r="N53" s="309"/>
      <c r="O53" s="32"/>
      <c r="P53" s="32"/>
    </row>
    <row r="54" spans="1:16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09" t="s">
        <v>152</v>
      </c>
      <c r="K54" s="308"/>
      <c r="L54" s="32"/>
      <c r="M54" s="32"/>
      <c r="N54" s="309"/>
      <c r="O54" s="32"/>
      <c r="P54" s="32"/>
    </row>
    <row r="55" spans="1:16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09" t="s">
        <v>153</v>
      </c>
      <c r="K55" s="32">
        <f>+K53*4.2*$K$54</f>
        <v>0</v>
      </c>
      <c r="L55" s="32">
        <f>+L53*4.2*$K$54</f>
        <v>0</v>
      </c>
      <c r="M55" s="32"/>
      <c r="N55" s="309"/>
      <c r="O55" s="32"/>
      <c r="P55" s="32"/>
    </row>
    <row r="56" spans="1:16" ht="18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12" t="s">
        <v>154</v>
      </c>
      <c r="K56" s="320" t="e">
        <f>(+K55-L55)/K55</f>
        <v>#DIV/0!</v>
      </c>
      <c r="L56" s="320"/>
      <c r="M56" s="32"/>
      <c r="N56" s="312"/>
      <c r="O56" s="321"/>
      <c r="P56" s="321"/>
    </row>
    <row r="57" spans="1:16" x14ac:dyDescent="0.2">
      <c r="H57" s="25"/>
      <c r="J57" s="313"/>
      <c r="N57" s="313"/>
    </row>
    <row r="58" spans="1:16" s="296" customFormat="1" ht="7.5" customHeight="1" x14ac:dyDescent="0.2">
      <c r="J58" s="314"/>
      <c r="N58" s="314"/>
    </row>
    <row r="59" spans="1:16" ht="7.5" customHeight="1" x14ac:dyDescent="0.2">
      <c r="H59" s="25"/>
      <c r="J59" s="313"/>
      <c r="N59" s="313"/>
    </row>
    <row r="60" spans="1:16" x14ac:dyDescent="0.2">
      <c r="H60" s="25"/>
      <c r="J60" s="313"/>
      <c r="N60" s="313"/>
    </row>
    <row r="61" spans="1:16" x14ac:dyDescent="0.2">
      <c r="H61" s="25"/>
      <c r="J61" s="313"/>
      <c r="N61" s="313"/>
    </row>
    <row r="62" spans="1:16" x14ac:dyDescent="0.2">
      <c r="H62" s="25"/>
      <c r="J62" s="313"/>
      <c r="N62" s="313"/>
    </row>
    <row r="63" spans="1:16" x14ac:dyDescent="0.2">
      <c r="F63" s="32"/>
      <c r="H63" s="25"/>
      <c r="J63" s="313"/>
      <c r="N63" s="313"/>
    </row>
    <row r="64" spans="1:16" x14ac:dyDescent="0.2">
      <c r="H64" s="25"/>
      <c r="J64" s="313"/>
      <c r="N64" s="313"/>
    </row>
    <row r="65" spans="8:14" x14ac:dyDescent="0.2">
      <c r="H65" s="25"/>
      <c r="J65" s="313"/>
      <c r="N65" s="313"/>
    </row>
    <row r="66" spans="8:14" x14ac:dyDescent="0.2">
      <c r="H66" s="25"/>
      <c r="J66" s="313"/>
      <c r="N66" s="313"/>
    </row>
    <row r="67" spans="8:14" x14ac:dyDescent="0.2">
      <c r="H67" s="25"/>
      <c r="J67" s="313"/>
      <c r="N67" s="313"/>
    </row>
    <row r="68" spans="8:14" x14ac:dyDescent="0.2">
      <c r="H68" s="25"/>
      <c r="J68" s="313"/>
      <c r="N68" s="313"/>
    </row>
    <row r="69" spans="8:14" x14ac:dyDescent="0.2">
      <c r="H69" s="25"/>
      <c r="J69" s="313"/>
      <c r="N69" s="313"/>
    </row>
    <row r="70" spans="8:14" x14ac:dyDescent="0.2">
      <c r="H70" s="25"/>
      <c r="J70" s="313"/>
      <c r="N70" s="313"/>
    </row>
    <row r="71" spans="8:14" x14ac:dyDescent="0.2">
      <c r="H71" s="25"/>
      <c r="J71" s="313"/>
      <c r="N71" s="313"/>
    </row>
    <row r="72" spans="8:14" x14ac:dyDescent="0.2">
      <c r="H72" s="25"/>
      <c r="J72" s="313"/>
      <c r="N72" s="313"/>
    </row>
    <row r="73" spans="8:14" x14ac:dyDescent="0.2">
      <c r="H73" s="25"/>
      <c r="J73" s="313"/>
      <c r="N73" s="313"/>
    </row>
    <row r="74" spans="8:14" x14ac:dyDescent="0.2">
      <c r="H74" s="25"/>
      <c r="J74" s="313"/>
      <c r="N74" s="313"/>
    </row>
    <row r="75" spans="8:14" x14ac:dyDescent="0.2">
      <c r="H75" s="25"/>
      <c r="J75" s="313"/>
      <c r="N75" s="313"/>
    </row>
    <row r="76" spans="8:14" x14ac:dyDescent="0.2">
      <c r="H76" s="25"/>
      <c r="J76" s="313"/>
      <c r="N76" s="313"/>
    </row>
    <row r="77" spans="8:14" x14ac:dyDescent="0.2">
      <c r="H77" s="25"/>
      <c r="J77" s="313"/>
      <c r="N77" s="313"/>
    </row>
    <row r="78" spans="8:14" x14ac:dyDescent="0.2">
      <c r="H78" s="25"/>
      <c r="J78" s="313"/>
      <c r="N78" s="313"/>
    </row>
    <row r="79" spans="8:14" x14ac:dyDescent="0.2">
      <c r="H79" s="25"/>
      <c r="J79" s="313"/>
      <c r="N79" s="313"/>
    </row>
    <row r="80" spans="8:14" x14ac:dyDescent="0.2">
      <c r="H80" s="25"/>
      <c r="J80" s="313"/>
      <c r="N80" s="313"/>
    </row>
    <row r="81" spans="8:14" x14ac:dyDescent="0.2">
      <c r="H81" s="25"/>
      <c r="J81" s="313"/>
      <c r="N81" s="313"/>
    </row>
    <row r="82" spans="8:14" x14ac:dyDescent="0.2">
      <c r="H82" s="25"/>
      <c r="J82" s="313"/>
      <c r="N82" s="313"/>
    </row>
    <row r="83" spans="8:14" x14ac:dyDescent="0.2">
      <c r="H83" s="25"/>
      <c r="J83" s="313"/>
      <c r="N83" s="313"/>
    </row>
    <row r="84" spans="8:14" x14ac:dyDescent="0.2">
      <c r="H84" s="25"/>
      <c r="J84" s="313"/>
      <c r="N84" s="313"/>
    </row>
    <row r="85" spans="8:14" x14ac:dyDescent="0.2">
      <c r="H85" s="25"/>
      <c r="J85" s="313"/>
      <c r="N85" s="313"/>
    </row>
    <row r="86" spans="8:14" x14ac:dyDescent="0.2">
      <c r="H86" s="25"/>
      <c r="J86" s="313"/>
      <c r="N86" s="313"/>
    </row>
    <row r="87" spans="8:14" x14ac:dyDescent="0.2">
      <c r="H87" s="25"/>
      <c r="J87" s="313"/>
      <c r="N87" s="313"/>
    </row>
    <row r="88" spans="8:14" x14ac:dyDescent="0.2">
      <c r="H88" s="25"/>
      <c r="J88" s="313"/>
      <c r="N88" s="313"/>
    </row>
    <row r="89" spans="8:14" x14ac:dyDescent="0.2">
      <c r="H89" s="25"/>
      <c r="J89" s="313"/>
      <c r="N89" s="313"/>
    </row>
    <row r="90" spans="8:14" x14ac:dyDescent="0.2">
      <c r="H90" s="25"/>
      <c r="J90" s="313"/>
      <c r="N90" s="313"/>
    </row>
    <row r="91" spans="8:14" x14ac:dyDescent="0.2">
      <c r="H91" s="25"/>
      <c r="J91" s="313"/>
      <c r="N91" s="313"/>
    </row>
    <row r="92" spans="8:14" x14ac:dyDescent="0.2">
      <c r="H92" s="25"/>
      <c r="J92" s="313"/>
      <c r="N92" s="313"/>
    </row>
    <row r="93" spans="8:14" x14ac:dyDescent="0.2">
      <c r="H93" s="25"/>
      <c r="J93" s="313"/>
      <c r="N93" s="313"/>
    </row>
    <row r="94" spans="8:14" x14ac:dyDescent="0.2">
      <c r="H94" s="25"/>
      <c r="J94" s="313"/>
      <c r="N94" s="313"/>
    </row>
    <row r="95" spans="8:14" x14ac:dyDescent="0.2">
      <c r="H95" s="25"/>
      <c r="J95" s="313"/>
      <c r="N95" s="313"/>
    </row>
    <row r="96" spans="8:14" x14ac:dyDescent="0.2">
      <c r="H96" s="25"/>
      <c r="J96" s="313"/>
      <c r="N96" s="313"/>
    </row>
    <row r="97" spans="8:14" x14ac:dyDescent="0.2">
      <c r="H97" s="25"/>
      <c r="J97" s="313"/>
      <c r="N97" s="313"/>
    </row>
    <row r="98" spans="8:14" x14ac:dyDescent="0.2">
      <c r="H98" s="25"/>
      <c r="J98" s="313"/>
      <c r="N98" s="313"/>
    </row>
    <row r="99" spans="8:14" x14ac:dyDescent="0.2">
      <c r="H99" s="25"/>
      <c r="J99" s="313"/>
      <c r="N99" s="313"/>
    </row>
    <row r="100" spans="8:14" x14ac:dyDescent="0.2">
      <c r="H100" s="25"/>
      <c r="J100" s="313"/>
      <c r="N100" s="313"/>
    </row>
    <row r="101" spans="8:14" x14ac:dyDescent="0.2">
      <c r="H101" s="25"/>
      <c r="J101" s="313"/>
      <c r="N101" s="313"/>
    </row>
    <row r="102" spans="8:14" x14ac:dyDescent="0.2">
      <c r="H102" s="25"/>
      <c r="J102" s="313"/>
      <c r="N102" s="313"/>
    </row>
    <row r="103" spans="8:14" x14ac:dyDescent="0.2">
      <c r="H103" s="25"/>
      <c r="J103" s="313"/>
      <c r="N103" s="313"/>
    </row>
    <row r="104" spans="8:14" x14ac:dyDescent="0.2">
      <c r="H104" s="25"/>
      <c r="J104" s="313"/>
      <c r="N104" s="313"/>
    </row>
    <row r="105" spans="8:14" x14ac:dyDescent="0.2">
      <c r="H105" s="25"/>
      <c r="J105" s="313"/>
      <c r="N105" s="313"/>
    </row>
    <row r="106" spans="8:14" x14ac:dyDescent="0.2">
      <c r="H106" s="25"/>
      <c r="J106" s="313"/>
      <c r="N106" s="313"/>
    </row>
    <row r="107" spans="8:14" x14ac:dyDescent="0.2">
      <c r="H107" s="25"/>
      <c r="J107" s="313"/>
      <c r="N107" s="313"/>
    </row>
    <row r="108" spans="8:14" x14ac:dyDescent="0.2">
      <c r="H108" s="25"/>
      <c r="J108" s="313"/>
      <c r="N108" s="313"/>
    </row>
    <row r="109" spans="8:14" x14ac:dyDescent="0.2">
      <c r="H109" s="25"/>
      <c r="J109" s="313"/>
      <c r="N109" s="313"/>
    </row>
    <row r="110" spans="8:14" x14ac:dyDescent="0.2">
      <c r="H110" s="25"/>
      <c r="J110" s="313"/>
      <c r="N110" s="313"/>
    </row>
    <row r="111" spans="8:14" x14ac:dyDescent="0.2">
      <c r="H111" s="25"/>
      <c r="J111" s="313"/>
      <c r="N111" s="313"/>
    </row>
    <row r="112" spans="8:14" x14ac:dyDescent="0.2">
      <c r="H112" s="25"/>
      <c r="J112" s="313"/>
      <c r="N112" s="313"/>
    </row>
    <row r="113" spans="8:14" x14ac:dyDescent="0.2">
      <c r="H113" s="25"/>
      <c r="J113" s="313"/>
      <c r="N113" s="313"/>
    </row>
    <row r="114" spans="8:14" x14ac:dyDescent="0.2">
      <c r="H114" s="25"/>
      <c r="J114" s="313"/>
      <c r="N114" s="313"/>
    </row>
    <row r="115" spans="8:14" x14ac:dyDescent="0.2">
      <c r="H115" s="25"/>
      <c r="J115" s="313"/>
      <c r="N115" s="313"/>
    </row>
    <row r="116" spans="8:14" x14ac:dyDescent="0.2">
      <c r="H116" s="25"/>
      <c r="J116" s="313"/>
      <c r="N116" s="313"/>
    </row>
    <row r="117" spans="8:14" x14ac:dyDescent="0.2">
      <c r="H117" s="25"/>
      <c r="J117" s="313"/>
      <c r="N117" s="313"/>
    </row>
    <row r="118" spans="8:14" x14ac:dyDescent="0.2">
      <c r="H118" s="25"/>
      <c r="J118" s="313"/>
      <c r="N118" s="313"/>
    </row>
    <row r="119" spans="8:14" x14ac:dyDescent="0.2">
      <c r="H119" s="25"/>
      <c r="J119" s="313"/>
      <c r="N119" s="313"/>
    </row>
    <row r="120" spans="8:14" x14ac:dyDescent="0.2">
      <c r="H120" s="25"/>
      <c r="J120" s="313"/>
      <c r="N120" s="313"/>
    </row>
    <row r="121" spans="8:14" x14ac:dyDescent="0.2">
      <c r="H121" s="25"/>
      <c r="J121" s="313"/>
      <c r="N121" s="313"/>
    </row>
    <row r="122" spans="8:14" x14ac:dyDescent="0.2">
      <c r="H122" s="25"/>
      <c r="J122" s="313"/>
      <c r="N122" s="313"/>
    </row>
    <row r="123" spans="8:14" x14ac:dyDescent="0.2">
      <c r="H123" s="25"/>
      <c r="J123" s="313"/>
      <c r="N123" s="313"/>
    </row>
    <row r="124" spans="8:14" x14ac:dyDescent="0.2">
      <c r="H124" s="25"/>
      <c r="J124" s="313"/>
      <c r="N124" s="313"/>
    </row>
    <row r="125" spans="8:14" x14ac:dyDescent="0.2">
      <c r="H125" s="25"/>
      <c r="J125" s="313"/>
      <c r="N125" s="313"/>
    </row>
    <row r="126" spans="8:14" x14ac:dyDescent="0.2">
      <c r="H126" s="25"/>
      <c r="J126" s="313"/>
      <c r="N126" s="313"/>
    </row>
    <row r="127" spans="8:14" x14ac:dyDescent="0.2">
      <c r="H127" s="25"/>
      <c r="J127" s="313"/>
      <c r="N127" s="313"/>
    </row>
    <row r="128" spans="8:14" x14ac:dyDescent="0.2">
      <c r="H128" s="25"/>
      <c r="J128" s="313"/>
      <c r="N128" s="313"/>
    </row>
    <row r="129" spans="8:14" x14ac:dyDescent="0.2">
      <c r="H129" s="25"/>
      <c r="J129" s="313"/>
      <c r="N129" s="313"/>
    </row>
    <row r="130" spans="8:14" x14ac:dyDescent="0.2">
      <c r="H130" s="25"/>
      <c r="J130" s="313"/>
      <c r="N130" s="313"/>
    </row>
    <row r="131" spans="8:14" x14ac:dyDescent="0.2">
      <c r="H131" s="25"/>
      <c r="J131" s="313"/>
      <c r="N131" s="313"/>
    </row>
    <row r="132" spans="8:14" x14ac:dyDescent="0.2">
      <c r="H132" s="25"/>
      <c r="J132" s="313"/>
      <c r="N132" s="313"/>
    </row>
    <row r="133" spans="8:14" x14ac:dyDescent="0.2">
      <c r="H133" s="25"/>
      <c r="J133" s="313"/>
      <c r="N133" s="313"/>
    </row>
    <row r="134" spans="8:14" x14ac:dyDescent="0.2">
      <c r="H134" s="25"/>
      <c r="J134" s="313"/>
      <c r="N134" s="313"/>
    </row>
    <row r="135" spans="8:14" x14ac:dyDescent="0.2">
      <c r="H135" s="25"/>
      <c r="J135" s="313"/>
      <c r="N135" s="313"/>
    </row>
    <row r="136" spans="8:14" x14ac:dyDescent="0.2">
      <c r="H136" s="25"/>
      <c r="J136" s="313"/>
      <c r="N136" s="313"/>
    </row>
    <row r="137" spans="8:14" x14ac:dyDescent="0.2">
      <c r="H137" s="25"/>
      <c r="J137" s="313"/>
      <c r="N137" s="313"/>
    </row>
    <row r="138" spans="8:14" x14ac:dyDescent="0.2">
      <c r="H138" s="25"/>
      <c r="J138" s="313"/>
      <c r="N138" s="313"/>
    </row>
    <row r="139" spans="8:14" x14ac:dyDescent="0.2">
      <c r="H139" s="25"/>
      <c r="J139" s="313"/>
      <c r="N139" s="313"/>
    </row>
    <row r="140" spans="8:14" x14ac:dyDescent="0.2">
      <c r="H140" s="25"/>
      <c r="J140" s="313"/>
      <c r="N140" s="313"/>
    </row>
    <row r="141" spans="8:14" x14ac:dyDescent="0.2">
      <c r="H141" s="25"/>
      <c r="J141" s="313"/>
      <c r="N141" s="313"/>
    </row>
    <row r="142" spans="8:14" x14ac:dyDescent="0.2">
      <c r="H142" s="25"/>
      <c r="J142" s="313"/>
      <c r="N142" s="313"/>
    </row>
    <row r="143" spans="8:14" x14ac:dyDescent="0.2">
      <c r="H143" s="25"/>
      <c r="J143" s="313"/>
      <c r="N143" s="313"/>
    </row>
    <row r="144" spans="8:14" x14ac:dyDescent="0.2">
      <c r="H144" s="25"/>
      <c r="J144" s="313"/>
      <c r="N144" s="313"/>
    </row>
    <row r="145" spans="8:14" x14ac:dyDescent="0.2">
      <c r="H145" s="25"/>
      <c r="J145" s="313"/>
      <c r="N145" s="313"/>
    </row>
    <row r="146" spans="8:14" x14ac:dyDescent="0.2">
      <c r="H146" s="25"/>
      <c r="J146" s="313"/>
      <c r="N146" s="313"/>
    </row>
    <row r="147" spans="8:14" x14ac:dyDescent="0.2">
      <c r="H147" s="25"/>
      <c r="J147" s="313"/>
      <c r="N147" s="313"/>
    </row>
    <row r="148" spans="8:14" x14ac:dyDescent="0.2">
      <c r="H148" s="25"/>
      <c r="J148" s="313"/>
      <c r="N148" s="313"/>
    </row>
    <row r="149" spans="8:14" x14ac:dyDescent="0.2">
      <c r="H149" s="25"/>
      <c r="J149" s="313"/>
      <c r="N149" s="313"/>
    </row>
    <row r="150" spans="8:14" x14ac:dyDescent="0.2">
      <c r="H150" s="25"/>
      <c r="J150" s="313"/>
      <c r="N150" s="313"/>
    </row>
    <row r="151" spans="8:14" x14ac:dyDescent="0.2">
      <c r="H151" s="25"/>
      <c r="J151" s="313"/>
      <c r="N151" s="313"/>
    </row>
    <row r="152" spans="8:14" x14ac:dyDescent="0.2">
      <c r="H152" s="25"/>
      <c r="J152" s="313"/>
      <c r="N152" s="313"/>
    </row>
    <row r="153" spans="8:14" x14ac:dyDescent="0.2">
      <c r="H153" s="25"/>
      <c r="J153" s="313"/>
      <c r="N153" s="313"/>
    </row>
    <row r="154" spans="8:14" x14ac:dyDescent="0.2">
      <c r="H154" s="25"/>
      <c r="J154" s="313"/>
      <c r="N154" s="313"/>
    </row>
    <row r="155" spans="8:14" x14ac:dyDescent="0.2">
      <c r="H155" s="25"/>
      <c r="J155" s="313"/>
      <c r="N155" s="313"/>
    </row>
    <row r="156" spans="8:14" x14ac:dyDescent="0.2">
      <c r="H156" s="25"/>
      <c r="J156" s="313"/>
      <c r="N156" s="313"/>
    </row>
    <row r="157" spans="8:14" x14ac:dyDescent="0.2">
      <c r="H157" s="25"/>
      <c r="J157" s="313"/>
      <c r="N157" s="313"/>
    </row>
    <row r="158" spans="8:14" x14ac:dyDescent="0.2">
      <c r="H158" s="25"/>
      <c r="J158" s="313"/>
      <c r="N158" s="313"/>
    </row>
    <row r="159" spans="8:14" x14ac:dyDescent="0.2">
      <c r="H159" s="25"/>
      <c r="J159" s="313"/>
      <c r="N159" s="313"/>
    </row>
    <row r="160" spans="8:14" x14ac:dyDescent="0.2">
      <c r="H160" s="25"/>
      <c r="J160" s="313"/>
      <c r="N160" s="313"/>
    </row>
    <row r="161" spans="8:14" x14ac:dyDescent="0.2">
      <c r="H161" s="25"/>
      <c r="J161" s="313"/>
      <c r="N161" s="313"/>
    </row>
    <row r="162" spans="8:14" x14ac:dyDescent="0.2">
      <c r="H162" s="25"/>
      <c r="J162" s="313"/>
      <c r="N162" s="313"/>
    </row>
    <row r="163" spans="8:14" x14ac:dyDescent="0.2">
      <c r="H163" s="25"/>
      <c r="J163" s="313"/>
      <c r="N163" s="313"/>
    </row>
    <row r="164" spans="8:14" x14ac:dyDescent="0.2">
      <c r="H164" s="25"/>
      <c r="J164" s="313"/>
      <c r="N164" s="313"/>
    </row>
    <row r="165" spans="8:14" x14ac:dyDescent="0.2">
      <c r="H165" s="25"/>
      <c r="J165" s="313"/>
      <c r="N165" s="313"/>
    </row>
    <row r="166" spans="8:14" x14ac:dyDescent="0.2">
      <c r="H166" s="25"/>
      <c r="J166" s="313"/>
      <c r="N166" s="313"/>
    </row>
    <row r="167" spans="8:14" x14ac:dyDescent="0.2">
      <c r="H167" s="25"/>
      <c r="J167" s="313"/>
      <c r="N167" s="313"/>
    </row>
    <row r="168" spans="8:14" x14ac:dyDescent="0.2">
      <c r="H168" s="25"/>
      <c r="J168" s="313"/>
      <c r="N168" s="313"/>
    </row>
    <row r="169" spans="8:14" x14ac:dyDescent="0.2">
      <c r="H169" s="25"/>
      <c r="J169" s="313"/>
      <c r="N169" s="313"/>
    </row>
    <row r="170" spans="8:14" x14ac:dyDescent="0.2">
      <c r="H170" s="25"/>
      <c r="J170" s="313"/>
      <c r="N170" s="313"/>
    </row>
    <row r="171" spans="8:14" x14ac:dyDescent="0.2">
      <c r="H171" s="25"/>
      <c r="J171" s="313"/>
      <c r="N171" s="313"/>
    </row>
    <row r="172" spans="8:14" x14ac:dyDescent="0.2">
      <c r="H172" s="25"/>
      <c r="J172" s="313"/>
      <c r="N172" s="313"/>
    </row>
    <row r="173" spans="8:14" x14ac:dyDescent="0.2">
      <c r="H173" s="25"/>
      <c r="J173" s="313"/>
      <c r="N173" s="313"/>
    </row>
    <row r="174" spans="8:14" x14ac:dyDescent="0.2">
      <c r="H174" s="25"/>
      <c r="J174" s="313"/>
      <c r="N174" s="313"/>
    </row>
    <row r="175" spans="8:14" x14ac:dyDescent="0.2">
      <c r="H175" s="25"/>
      <c r="J175" s="313"/>
      <c r="N175" s="313"/>
    </row>
    <row r="176" spans="8:14" x14ac:dyDescent="0.2">
      <c r="H176" s="25"/>
      <c r="J176" s="313"/>
      <c r="N176" s="313"/>
    </row>
    <row r="177" spans="8:14" x14ac:dyDescent="0.2">
      <c r="H177" s="25"/>
      <c r="J177" s="313"/>
      <c r="N177" s="313"/>
    </row>
    <row r="178" spans="8:14" x14ac:dyDescent="0.2">
      <c r="H178" s="25"/>
      <c r="J178" s="313"/>
      <c r="N178" s="313"/>
    </row>
    <row r="179" spans="8:14" x14ac:dyDescent="0.2">
      <c r="H179" s="25"/>
      <c r="J179" s="313"/>
      <c r="N179" s="313"/>
    </row>
    <row r="180" spans="8:14" x14ac:dyDescent="0.2">
      <c r="H180" s="25"/>
      <c r="J180" s="313"/>
      <c r="N180" s="313"/>
    </row>
    <row r="181" spans="8:14" x14ac:dyDescent="0.2">
      <c r="H181" s="25"/>
      <c r="J181" s="313"/>
      <c r="N181" s="313"/>
    </row>
    <row r="182" spans="8:14" x14ac:dyDescent="0.2">
      <c r="H182" s="25"/>
      <c r="J182" s="313"/>
      <c r="N182" s="313"/>
    </row>
    <row r="183" spans="8:14" x14ac:dyDescent="0.2">
      <c r="H183" s="25"/>
      <c r="J183" s="313"/>
      <c r="N183" s="313"/>
    </row>
    <row r="184" spans="8:14" x14ac:dyDescent="0.2">
      <c r="H184" s="25"/>
      <c r="J184" s="313"/>
      <c r="N184" s="313"/>
    </row>
    <row r="185" spans="8:14" x14ac:dyDescent="0.2">
      <c r="H185" s="25"/>
      <c r="J185" s="313"/>
      <c r="N185" s="313"/>
    </row>
    <row r="186" spans="8:14" x14ac:dyDescent="0.2">
      <c r="H186" s="25"/>
      <c r="J186" s="313"/>
      <c r="N186" s="313"/>
    </row>
    <row r="187" spans="8:14" x14ac:dyDescent="0.2">
      <c r="H187" s="25"/>
      <c r="J187" s="313"/>
      <c r="N187" s="313"/>
    </row>
    <row r="188" spans="8:14" x14ac:dyDescent="0.2">
      <c r="H188" s="25"/>
      <c r="J188" s="313"/>
      <c r="N188" s="313"/>
    </row>
    <row r="189" spans="8:14" x14ac:dyDescent="0.2">
      <c r="H189" s="25"/>
      <c r="J189" s="313"/>
      <c r="N189" s="313"/>
    </row>
    <row r="190" spans="8:14" x14ac:dyDescent="0.2">
      <c r="H190" s="25"/>
      <c r="J190" s="313"/>
      <c r="N190" s="313"/>
    </row>
    <row r="191" spans="8:14" x14ac:dyDescent="0.2">
      <c r="H191" s="25"/>
      <c r="J191" s="313"/>
      <c r="N191" s="313"/>
    </row>
    <row r="192" spans="8:14" x14ac:dyDescent="0.2">
      <c r="H192" s="25"/>
      <c r="J192" s="313"/>
      <c r="N192" s="313"/>
    </row>
    <row r="193" spans="8:14" x14ac:dyDescent="0.2">
      <c r="H193" s="25"/>
      <c r="J193" s="313"/>
      <c r="N193" s="313"/>
    </row>
    <row r="194" spans="8:14" x14ac:dyDescent="0.2">
      <c r="H194" s="25"/>
      <c r="J194" s="313"/>
      <c r="N194" s="313"/>
    </row>
    <row r="195" spans="8:14" x14ac:dyDescent="0.2">
      <c r="H195" s="25"/>
      <c r="J195" s="313"/>
      <c r="N195" s="313"/>
    </row>
    <row r="196" spans="8:14" x14ac:dyDescent="0.2">
      <c r="H196" s="25"/>
      <c r="J196" s="313"/>
      <c r="N196" s="313"/>
    </row>
    <row r="197" spans="8:14" x14ac:dyDescent="0.2">
      <c r="H197" s="25"/>
      <c r="J197" s="313"/>
      <c r="N197" s="313"/>
    </row>
    <row r="198" spans="8:14" x14ac:dyDescent="0.2">
      <c r="H198" s="25"/>
      <c r="J198" s="313"/>
      <c r="N198" s="313"/>
    </row>
    <row r="199" spans="8:14" x14ac:dyDescent="0.2">
      <c r="H199" s="25"/>
      <c r="J199" s="313"/>
      <c r="N199" s="313"/>
    </row>
    <row r="200" spans="8:14" x14ac:dyDescent="0.2">
      <c r="H200" s="25"/>
      <c r="J200" s="313"/>
      <c r="N200" s="313"/>
    </row>
    <row r="201" spans="8:14" x14ac:dyDescent="0.2">
      <c r="H201" s="25"/>
      <c r="J201" s="313"/>
      <c r="N201" s="313"/>
    </row>
    <row r="202" spans="8:14" x14ac:dyDescent="0.2">
      <c r="H202" s="25"/>
      <c r="J202" s="313"/>
      <c r="N202" s="313"/>
    </row>
    <row r="203" spans="8:14" x14ac:dyDescent="0.2">
      <c r="H203" s="25"/>
      <c r="J203" s="313"/>
      <c r="N203" s="313"/>
    </row>
    <row r="204" spans="8:14" x14ac:dyDescent="0.2">
      <c r="H204" s="25"/>
      <c r="J204" s="313"/>
      <c r="N204" s="313"/>
    </row>
    <row r="205" spans="8:14" x14ac:dyDescent="0.2">
      <c r="H205" s="25"/>
      <c r="J205" s="313"/>
      <c r="N205" s="313"/>
    </row>
    <row r="206" spans="8:14" x14ac:dyDescent="0.2">
      <c r="H206" s="25"/>
      <c r="J206" s="313"/>
      <c r="N206" s="313"/>
    </row>
    <row r="207" spans="8:14" x14ac:dyDescent="0.2">
      <c r="H207" s="25"/>
    </row>
    <row r="208" spans="8:14" x14ac:dyDescent="0.2">
      <c r="H208" s="25"/>
    </row>
    <row r="209" spans="8:8" x14ac:dyDescent="0.2">
      <c r="H209" s="25"/>
    </row>
    <row r="210" spans="8:8" x14ac:dyDescent="0.2">
      <c r="H210" s="25"/>
    </row>
    <row r="211" spans="8:8" x14ac:dyDescent="0.2">
      <c r="H211" s="25"/>
    </row>
    <row r="212" spans="8:8" x14ac:dyDescent="0.2">
      <c r="H212" s="25"/>
    </row>
    <row r="213" spans="8:8" x14ac:dyDescent="0.2">
      <c r="H213" s="25"/>
    </row>
    <row r="214" spans="8:8" x14ac:dyDescent="0.2">
      <c r="H214" s="25"/>
    </row>
    <row r="215" spans="8:8" x14ac:dyDescent="0.2">
      <c r="H215" s="25"/>
    </row>
    <row r="216" spans="8:8" x14ac:dyDescent="0.2">
      <c r="H216" s="25"/>
    </row>
    <row r="217" spans="8:8" x14ac:dyDescent="0.2">
      <c r="H217" s="25"/>
    </row>
    <row r="218" spans="8:8" x14ac:dyDescent="0.2">
      <c r="H218" s="25"/>
    </row>
    <row r="219" spans="8:8" x14ac:dyDescent="0.2">
      <c r="H219" s="25"/>
    </row>
    <row r="220" spans="8:8" x14ac:dyDescent="0.2">
      <c r="H220" s="25"/>
    </row>
    <row r="221" spans="8:8" x14ac:dyDescent="0.2">
      <c r="H221" s="25"/>
    </row>
    <row r="222" spans="8:8" x14ac:dyDescent="0.2">
      <c r="H222" s="25"/>
    </row>
    <row r="223" spans="8:8" x14ac:dyDescent="0.2">
      <c r="H223" s="25"/>
    </row>
    <row r="224" spans="8:8" x14ac:dyDescent="0.2">
      <c r="H224" s="25"/>
    </row>
    <row r="225" spans="8:8" x14ac:dyDescent="0.2">
      <c r="H225" s="25"/>
    </row>
    <row r="226" spans="8:8" x14ac:dyDescent="0.2">
      <c r="H226" s="25"/>
    </row>
    <row r="227" spans="8:8" x14ac:dyDescent="0.2">
      <c r="H227" s="25"/>
    </row>
    <row r="228" spans="8:8" x14ac:dyDescent="0.2">
      <c r="H228" s="25"/>
    </row>
    <row r="229" spans="8:8" x14ac:dyDescent="0.2">
      <c r="H229" s="25"/>
    </row>
    <row r="230" spans="8:8" x14ac:dyDescent="0.2">
      <c r="H230" s="25"/>
    </row>
    <row r="231" spans="8:8" x14ac:dyDescent="0.2">
      <c r="H231" s="25"/>
    </row>
    <row r="232" spans="8:8" x14ac:dyDescent="0.2">
      <c r="H232" s="25"/>
    </row>
    <row r="233" spans="8:8" x14ac:dyDescent="0.2">
      <c r="H233" s="25"/>
    </row>
    <row r="234" spans="8:8" x14ac:dyDescent="0.2">
      <c r="H234" s="25"/>
    </row>
    <row r="235" spans="8:8" x14ac:dyDescent="0.2">
      <c r="H235" s="25"/>
    </row>
    <row r="236" spans="8:8" x14ac:dyDescent="0.2">
      <c r="H236" s="25"/>
    </row>
    <row r="237" spans="8:8" x14ac:dyDescent="0.2">
      <c r="H237" s="25"/>
    </row>
    <row r="238" spans="8:8" x14ac:dyDescent="0.2">
      <c r="H238" s="25"/>
    </row>
    <row r="239" spans="8:8" x14ac:dyDescent="0.2">
      <c r="H239" s="25"/>
    </row>
    <row r="240" spans="8:8" x14ac:dyDescent="0.2">
      <c r="H240" s="25"/>
    </row>
    <row r="241" spans="8:8" x14ac:dyDescent="0.2">
      <c r="H241" s="25"/>
    </row>
    <row r="242" spans="8:8" x14ac:dyDescent="0.2">
      <c r="H242" s="25"/>
    </row>
    <row r="243" spans="8:8" x14ac:dyDescent="0.2">
      <c r="H243" s="25"/>
    </row>
    <row r="244" spans="8:8" x14ac:dyDescent="0.2">
      <c r="H244" s="25"/>
    </row>
    <row r="245" spans="8:8" x14ac:dyDescent="0.2">
      <c r="H245" s="25"/>
    </row>
    <row r="246" spans="8:8" x14ac:dyDescent="0.2">
      <c r="H246" s="25"/>
    </row>
    <row r="247" spans="8:8" x14ac:dyDescent="0.2">
      <c r="H247" s="25"/>
    </row>
    <row r="248" spans="8:8" x14ac:dyDescent="0.2">
      <c r="H248" s="25"/>
    </row>
    <row r="249" spans="8:8" x14ac:dyDescent="0.2">
      <c r="H249" s="25"/>
    </row>
    <row r="250" spans="8:8" x14ac:dyDescent="0.2">
      <c r="H250" s="25"/>
    </row>
    <row r="251" spans="8:8" x14ac:dyDescent="0.2">
      <c r="H251" s="25"/>
    </row>
    <row r="252" spans="8:8" x14ac:dyDescent="0.2">
      <c r="H252" s="25"/>
    </row>
    <row r="253" spans="8:8" x14ac:dyDescent="0.2">
      <c r="H253" s="25"/>
    </row>
    <row r="254" spans="8:8" x14ac:dyDescent="0.2">
      <c r="H254" s="25"/>
    </row>
    <row r="255" spans="8:8" x14ac:dyDescent="0.2">
      <c r="H255" s="25"/>
    </row>
    <row r="256" spans="8:8" x14ac:dyDescent="0.2">
      <c r="H256" s="25"/>
    </row>
    <row r="257" spans="8:8" x14ac:dyDescent="0.2">
      <c r="H257" s="25"/>
    </row>
    <row r="258" spans="8:8" x14ac:dyDescent="0.2">
      <c r="H258" s="25"/>
    </row>
    <row r="259" spans="8:8" x14ac:dyDescent="0.2">
      <c r="H259" s="25"/>
    </row>
    <row r="260" spans="8:8" x14ac:dyDescent="0.2">
      <c r="H260" s="25"/>
    </row>
    <row r="261" spans="8:8" x14ac:dyDescent="0.2">
      <c r="H261" s="25"/>
    </row>
    <row r="262" spans="8:8" x14ac:dyDescent="0.2">
      <c r="H262" s="25"/>
    </row>
    <row r="263" spans="8:8" x14ac:dyDescent="0.2">
      <c r="H263" s="25"/>
    </row>
    <row r="264" spans="8:8" x14ac:dyDescent="0.2">
      <c r="H264" s="25"/>
    </row>
    <row r="265" spans="8:8" x14ac:dyDescent="0.2">
      <c r="H265" s="25"/>
    </row>
    <row r="266" spans="8:8" x14ac:dyDescent="0.2">
      <c r="H266" s="25"/>
    </row>
    <row r="267" spans="8:8" x14ac:dyDescent="0.2">
      <c r="H267" s="25"/>
    </row>
    <row r="268" spans="8:8" x14ac:dyDescent="0.2">
      <c r="H268" s="25"/>
    </row>
    <row r="269" spans="8:8" x14ac:dyDescent="0.2">
      <c r="H269" s="25"/>
    </row>
    <row r="270" spans="8:8" x14ac:dyDescent="0.2">
      <c r="H270" s="25"/>
    </row>
    <row r="271" spans="8:8" x14ac:dyDescent="0.2">
      <c r="H271" s="25"/>
    </row>
    <row r="272" spans="8:8" x14ac:dyDescent="0.2">
      <c r="H272" s="25"/>
    </row>
    <row r="273" spans="8:8" x14ac:dyDescent="0.2">
      <c r="H273" s="25"/>
    </row>
    <row r="274" spans="8:8" x14ac:dyDescent="0.2">
      <c r="H274" s="25"/>
    </row>
    <row r="275" spans="8:8" x14ac:dyDescent="0.2">
      <c r="H275" s="25"/>
    </row>
    <row r="276" spans="8:8" x14ac:dyDescent="0.2">
      <c r="H276" s="25"/>
    </row>
    <row r="277" spans="8:8" x14ac:dyDescent="0.2">
      <c r="H277" s="25"/>
    </row>
    <row r="278" spans="8:8" x14ac:dyDescent="0.2">
      <c r="H278" s="25"/>
    </row>
    <row r="279" spans="8:8" x14ac:dyDescent="0.2">
      <c r="H279" s="25"/>
    </row>
    <row r="280" spans="8:8" x14ac:dyDescent="0.2">
      <c r="H280" s="25"/>
    </row>
    <row r="281" spans="8:8" x14ac:dyDescent="0.2">
      <c r="H281" s="25"/>
    </row>
    <row r="282" spans="8:8" x14ac:dyDescent="0.2">
      <c r="H282" s="25"/>
    </row>
    <row r="283" spans="8:8" x14ac:dyDescent="0.2">
      <c r="H283" s="25"/>
    </row>
    <row r="284" spans="8:8" x14ac:dyDescent="0.2">
      <c r="H284" s="25"/>
    </row>
    <row r="285" spans="8:8" x14ac:dyDescent="0.2">
      <c r="H285" s="25"/>
    </row>
    <row r="286" spans="8:8" x14ac:dyDescent="0.2">
      <c r="H286" s="25"/>
    </row>
    <row r="287" spans="8:8" x14ac:dyDescent="0.2">
      <c r="H287" s="25"/>
    </row>
    <row r="288" spans="8:8" x14ac:dyDescent="0.2">
      <c r="H288" s="25"/>
    </row>
    <row r="289" spans="8:8" x14ac:dyDescent="0.2">
      <c r="H289" s="25"/>
    </row>
    <row r="290" spans="8:8" x14ac:dyDescent="0.2">
      <c r="H290" s="25"/>
    </row>
    <row r="291" spans="8:8" x14ac:dyDescent="0.2">
      <c r="H291" s="25"/>
    </row>
    <row r="292" spans="8:8" x14ac:dyDescent="0.2">
      <c r="H292" s="25"/>
    </row>
    <row r="293" spans="8:8" x14ac:dyDescent="0.2">
      <c r="H293" s="25"/>
    </row>
    <row r="294" spans="8:8" x14ac:dyDescent="0.2">
      <c r="H294" s="25"/>
    </row>
    <row r="295" spans="8:8" x14ac:dyDescent="0.2">
      <c r="H295" s="25"/>
    </row>
    <row r="296" spans="8:8" x14ac:dyDescent="0.2">
      <c r="H296" s="25"/>
    </row>
    <row r="297" spans="8:8" x14ac:dyDescent="0.2">
      <c r="H297" s="25"/>
    </row>
    <row r="298" spans="8:8" x14ac:dyDescent="0.2">
      <c r="H298" s="25"/>
    </row>
    <row r="299" spans="8:8" x14ac:dyDescent="0.2">
      <c r="H299" s="25"/>
    </row>
    <row r="300" spans="8:8" x14ac:dyDescent="0.2">
      <c r="H300" s="25"/>
    </row>
    <row r="301" spans="8:8" x14ac:dyDescent="0.2">
      <c r="H301" s="25"/>
    </row>
    <row r="302" spans="8:8" x14ac:dyDescent="0.2">
      <c r="H302" s="25"/>
    </row>
    <row r="303" spans="8:8" x14ac:dyDescent="0.2">
      <c r="H303" s="25"/>
    </row>
    <row r="304" spans="8:8" x14ac:dyDescent="0.2">
      <c r="H304" s="25"/>
    </row>
    <row r="305" spans="8:8" x14ac:dyDescent="0.2">
      <c r="H305" s="25"/>
    </row>
    <row r="306" spans="8:8" x14ac:dyDescent="0.2">
      <c r="H306" s="25"/>
    </row>
    <row r="307" spans="8:8" x14ac:dyDescent="0.2">
      <c r="H307" s="25"/>
    </row>
    <row r="308" spans="8:8" x14ac:dyDescent="0.2">
      <c r="H308" s="25"/>
    </row>
    <row r="309" spans="8:8" x14ac:dyDescent="0.2">
      <c r="H309" s="25"/>
    </row>
    <row r="310" spans="8:8" x14ac:dyDescent="0.2">
      <c r="H310" s="25"/>
    </row>
    <row r="311" spans="8:8" x14ac:dyDescent="0.2">
      <c r="H311" s="25"/>
    </row>
    <row r="312" spans="8:8" x14ac:dyDescent="0.2">
      <c r="H312" s="25"/>
    </row>
    <row r="313" spans="8:8" x14ac:dyDescent="0.2">
      <c r="H313" s="25"/>
    </row>
    <row r="314" spans="8:8" x14ac:dyDescent="0.2">
      <c r="H314" s="25"/>
    </row>
    <row r="315" spans="8:8" x14ac:dyDescent="0.2">
      <c r="H315" s="25"/>
    </row>
    <row r="316" spans="8:8" x14ac:dyDescent="0.2">
      <c r="H316" s="25"/>
    </row>
    <row r="317" spans="8:8" x14ac:dyDescent="0.2">
      <c r="H317" s="25"/>
    </row>
    <row r="318" spans="8:8" x14ac:dyDescent="0.2">
      <c r="H318" s="25"/>
    </row>
    <row r="319" spans="8:8" x14ac:dyDescent="0.2">
      <c r="H319" s="25"/>
    </row>
    <row r="320" spans="8:8" x14ac:dyDescent="0.2">
      <c r="H320" s="25"/>
    </row>
    <row r="321" spans="8:8" x14ac:dyDescent="0.2">
      <c r="H321" s="25"/>
    </row>
    <row r="322" spans="8:8" x14ac:dyDescent="0.2">
      <c r="H322" s="25"/>
    </row>
    <row r="323" spans="8:8" x14ac:dyDescent="0.2">
      <c r="H323" s="25"/>
    </row>
    <row r="324" spans="8:8" x14ac:dyDescent="0.2">
      <c r="H324" s="25"/>
    </row>
    <row r="325" spans="8:8" x14ac:dyDescent="0.2">
      <c r="H325" s="25"/>
    </row>
    <row r="326" spans="8:8" x14ac:dyDescent="0.2">
      <c r="H326" s="25"/>
    </row>
    <row r="327" spans="8:8" x14ac:dyDescent="0.2">
      <c r="H327" s="25"/>
    </row>
    <row r="328" spans="8:8" x14ac:dyDescent="0.2">
      <c r="H328" s="25"/>
    </row>
    <row r="329" spans="8:8" x14ac:dyDescent="0.2">
      <c r="H329" s="25"/>
    </row>
    <row r="330" spans="8:8" x14ac:dyDescent="0.2">
      <c r="H330" s="25"/>
    </row>
    <row r="331" spans="8:8" x14ac:dyDescent="0.2">
      <c r="H331" s="25"/>
    </row>
    <row r="332" spans="8:8" x14ac:dyDescent="0.2">
      <c r="H332" s="25"/>
    </row>
    <row r="333" spans="8:8" x14ac:dyDescent="0.2">
      <c r="H333" s="25"/>
    </row>
    <row r="334" spans="8:8" x14ac:dyDescent="0.2">
      <c r="H334" s="25"/>
    </row>
    <row r="335" spans="8:8" x14ac:dyDescent="0.2">
      <c r="H335" s="25"/>
    </row>
    <row r="336" spans="8:8" x14ac:dyDescent="0.2">
      <c r="H336" s="25"/>
    </row>
    <row r="337" spans="8:8" x14ac:dyDescent="0.2">
      <c r="H337" s="25"/>
    </row>
    <row r="338" spans="8:8" x14ac:dyDescent="0.2">
      <c r="H338" s="25"/>
    </row>
    <row r="339" spans="8:8" x14ac:dyDescent="0.2">
      <c r="H339" s="25"/>
    </row>
    <row r="340" spans="8:8" x14ac:dyDescent="0.2">
      <c r="H340" s="25"/>
    </row>
    <row r="341" spans="8:8" x14ac:dyDescent="0.2">
      <c r="H341" s="25"/>
    </row>
    <row r="342" spans="8:8" x14ac:dyDescent="0.2">
      <c r="H342" s="25"/>
    </row>
    <row r="343" spans="8:8" x14ac:dyDescent="0.2">
      <c r="H343" s="25"/>
    </row>
    <row r="344" spans="8:8" x14ac:dyDescent="0.2">
      <c r="H344" s="25"/>
    </row>
    <row r="345" spans="8:8" x14ac:dyDescent="0.2">
      <c r="H345" s="25"/>
    </row>
    <row r="346" spans="8:8" x14ac:dyDescent="0.2">
      <c r="H346" s="25"/>
    </row>
    <row r="347" spans="8:8" x14ac:dyDescent="0.2">
      <c r="H347" s="25"/>
    </row>
    <row r="348" spans="8:8" x14ac:dyDescent="0.2">
      <c r="H348" s="25"/>
    </row>
    <row r="349" spans="8:8" x14ac:dyDescent="0.2">
      <c r="H349" s="25"/>
    </row>
    <row r="350" spans="8:8" x14ac:dyDescent="0.2">
      <c r="H350" s="25"/>
    </row>
    <row r="351" spans="8:8" x14ac:dyDescent="0.2">
      <c r="H351" s="25"/>
    </row>
    <row r="352" spans="8:8" x14ac:dyDescent="0.2">
      <c r="H352" s="25"/>
    </row>
    <row r="353" spans="8:8" x14ac:dyDescent="0.2">
      <c r="H353" s="25"/>
    </row>
    <row r="354" spans="8:8" x14ac:dyDescent="0.2">
      <c r="H354" s="25"/>
    </row>
    <row r="355" spans="8:8" x14ac:dyDescent="0.2">
      <c r="H355" s="25"/>
    </row>
    <row r="356" spans="8:8" x14ac:dyDescent="0.2">
      <c r="H356" s="25"/>
    </row>
    <row r="357" spans="8:8" x14ac:dyDescent="0.2">
      <c r="H357" s="25"/>
    </row>
    <row r="358" spans="8:8" x14ac:dyDescent="0.2">
      <c r="H358" s="25"/>
    </row>
    <row r="359" spans="8:8" x14ac:dyDescent="0.2">
      <c r="H359" s="25"/>
    </row>
    <row r="360" spans="8:8" x14ac:dyDescent="0.2">
      <c r="H360" s="25"/>
    </row>
    <row r="361" spans="8:8" x14ac:dyDescent="0.2">
      <c r="H361" s="25"/>
    </row>
    <row r="362" spans="8:8" x14ac:dyDescent="0.2">
      <c r="H362" s="25"/>
    </row>
    <row r="363" spans="8:8" x14ac:dyDescent="0.2">
      <c r="H363" s="25"/>
    </row>
    <row r="364" spans="8:8" x14ac:dyDescent="0.2">
      <c r="H364" s="25"/>
    </row>
    <row r="365" spans="8:8" x14ac:dyDescent="0.2">
      <c r="H365" s="25"/>
    </row>
    <row r="366" spans="8:8" x14ac:dyDescent="0.2">
      <c r="H366" s="25"/>
    </row>
    <row r="367" spans="8:8" x14ac:dyDescent="0.2">
      <c r="H367" s="25"/>
    </row>
    <row r="368" spans="8:8" x14ac:dyDescent="0.2">
      <c r="H368" s="25"/>
    </row>
    <row r="369" spans="8:8" x14ac:dyDescent="0.2">
      <c r="H369" s="25"/>
    </row>
    <row r="370" spans="8:8" x14ac:dyDescent="0.2">
      <c r="H370" s="25"/>
    </row>
    <row r="371" spans="8:8" x14ac:dyDescent="0.2">
      <c r="H371" s="25"/>
    </row>
    <row r="372" spans="8:8" x14ac:dyDescent="0.2">
      <c r="H372" s="25"/>
    </row>
    <row r="373" spans="8:8" x14ac:dyDescent="0.2">
      <c r="H373" s="25"/>
    </row>
    <row r="374" spans="8:8" x14ac:dyDescent="0.2">
      <c r="H374" s="25"/>
    </row>
    <row r="375" spans="8:8" x14ac:dyDescent="0.2">
      <c r="H375" s="25"/>
    </row>
    <row r="376" spans="8:8" x14ac:dyDescent="0.2">
      <c r="H376" s="25"/>
    </row>
    <row r="377" spans="8:8" x14ac:dyDescent="0.2">
      <c r="H377" s="25"/>
    </row>
    <row r="378" spans="8:8" x14ac:dyDescent="0.2">
      <c r="H378" s="25"/>
    </row>
    <row r="379" spans="8:8" x14ac:dyDescent="0.2">
      <c r="H379" s="25"/>
    </row>
    <row r="380" spans="8:8" x14ac:dyDescent="0.2">
      <c r="H380" s="25"/>
    </row>
    <row r="381" spans="8:8" x14ac:dyDescent="0.2">
      <c r="H381" s="25"/>
    </row>
    <row r="382" spans="8:8" x14ac:dyDescent="0.2">
      <c r="H382" s="25"/>
    </row>
    <row r="383" spans="8:8" x14ac:dyDescent="0.2">
      <c r="H383" s="25"/>
    </row>
    <row r="384" spans="8:8" x14ac:dyDescent="0.2">
      <c r="H384" s="25"/>
    </row>
    <row r="385" spans="8:8" x14ac:dyDescent="0.2">
      <c r="H385" s="25"/>
    </row>
    <row r="386" spans="8:8" x14ac:dyDescent="0.2">
      <c r="H386" s="25"/>
    </row>
    <row r="387" spans="8:8" x14ac:dyDescent="0.2">
      <c r="H387" s="25"/>
    </row>
    <row r="388" spans="8:8" x14ac:dyDescent="0.2">
      <c r="H388" s="25"/>
    </row>
    <row r="389" spans="8:8" x14ac:dyDescent="0.2">
      <c r="H389" s="25"/>
    </row>
    <row r="390" spans="8:8" x14ac:dyDescent="0.2">
      <c r="H390" s="25"/>
    </row>
    <row r="391" spans="8:8" x14ac:dyDescent="0.2">
      <c r="H391" s="25"/>
    </row>
    <row r="392" spans="8:8" x14ac:dyDescent="0.2">
      <c r="H392" s="25"/>
    </row>
    <row r="393" spans="8:8" x14ac:dyDescent="0.2">
      <c r="H393" s="25"/>
    </row>
    <row r="394" spans="8:8" x14ac:dyDescent="0.2">
      <c r="H394" s="25"/>
    </row>
    <row r="395" spans="8:8" x14ac:dyDescent="0.2">
      <c r="H395" s="25"/>
    </row>
    <row r="396" spans="8:8" x14ac:dyDescent="0.2">
      <c r="H396" s="25"/>
    </row>
    <row r="397" spans="8:8" x14ac:dyDescent="0.2">
      <c r="H397" s="25"/>
    </row>
    <row r="398" spans="8:8" x14ac:dyDescent="0.2">
      <c r="H398" s="25"/>
    </row>
    <row r="399" spans="8:8" x14ac:dyDescent="0.2">
      <c r="H399" s="25"/>
    </row>
    <row r="400" spans="8:8" x14ac:dyDescent="0.2">
      <c r="H400" s="25"/>
    </row>
    <row r="401" spans="8:8" x14ac:dyDescent="0.2">
      <c r="H401" s="25"/>
    </row>
    <row r="402" spans="8:8" x14ac:dyDescent="0.2">
      <c r="H402" s="25"/>
    </row>
    <row r="403" spans="8:8" x14ac:dyDescent="0.2">
      <c r="H403" s="25"/>
    </row>
    <row r="404" spans="8:8" x14ac:dyDescent="0.2">
      <c r="H404" s="25"/>
    </row>
    <row r="405" spans="8:8" x14ac:dyDescent="0.2">
      <c r="H405" s="25"/>
    </row>
    <row r="406" spans="8:8" x14ac:dyDescent="0.2">
      <c r="H406" s="25"/>
    </row>
    <row r="407" spans="8:8" x14ac:dyDescent="0.2">
      <c r="H407" s="25"/>
    </row>
    <row r="408" spans="8:8" x14ac:dyDescent="0.2">
      <c r="H408" s="25"/>
    </row>
    <row r="409" spans="8:8" x14ac:dyDescent="0.2">
      <c r="H409" s="25"/>
    </row>
    <row r="410" spans="8:8" x14ac:dyDescent="0.2">
      <c r="H410" s="25"/>
    </row>
    <row r="411" spans="8:8" x14ac:dyDescent="0.2">
      <c r="H411" s="25"/>
    </row>
    <row r="412" spans="8:8" x14ac:dyDescent="0.2">
      <c r="H412" s="25"/>
    </row>
    <row r="413" spans="8:8" x14ac:dyDescent="0.2">
      <c r="H413" s="25"/>
    </row>
    <row r="414" spans="8:8" x14ac:dyDescent="0.2">
      <c r="H414" s="25"/>
    </row>
    <row r="415" spans="8:8" x14ac:dyDescent="0.2">
      <c r="H415" s="25"/>
    </row>
    <row r="416" spans="8:8" x14ac:dyDescent="0.2">
      <c r="H416" s="25"/>
    </row>
    <row r="417" spans="8:8" x14ac:dyDescent="0.2">
      <c r="H417" s="25"/>
    </row>
    <row r="418" spans="8:8" x14ac:dyDescent="0.2">
      <c r="H418" s="25"/>
    </row>
    <row r="419" spans="8:8" x14ac:dyDescent="0.2">
      <c r="H419" s="25"/>
    </row>
    <row r="420" spans="8:8" x14ac:dyDescent="0.2">
      <c r="H420" s="25"/>
    </row>
    <row r="421" spans="8:8" x14ac:dyDescent="0.2">
      <c r="H421" s="25"/>
    </row>
    <row r="422" spans="8:8" x14ac:dyDescent="0.2">
      <c r="H422" s="25"/>
    </row>
    <row r="423" spans="8:8" x14ac:dyDescent="0.2">
      <c r="H423" s="25"/>
    </row>
    <row r="424" spans="8:8" x14ac:dyDescent="0.2">
      <c r="H424" s="25"/>
    </row>
    <row r="425" spans="8:8" x14ac:dyDescent="0.2">
      <c r="H425" s="25"/>
    </row>
    <row r="426" spans="8:8" x14ac:dyDescent="0.2">
      <c r="H426" s="25"/>
    </row>
    <row r="427" spans="8:8" x14ac:dyDescent="0.2">
      <c r="H427" s="25"/>
    </row>
    <row r="428" spans="8:8" x14ac:dyDescent="0.2">
      <c r="H428" s="25"/>
    </row>
    <row r="429" spans="8:8" x14ac:dyDescent="0.2">
      <c r="H429" s="25"/>
    </row>
    <row r="430" spans="8:8" x14ac:dyDescent="0.2">
      <c r="H430" s="25"/>
    </row>
    <row r="431" spans="8:8" x14ac:dyDescent="0.2">
      <c r="H431" s="25"/>
    </row>
    <row r="432" spans="8:8" x14ac:dyDescent="0.2">
      <c r="H432" s="25"/>
    </row>
    <row r="433" spans="8:8" x14ac:dyDescent="0.2">
      <c r="H433" s="25"/>
    </row>
    <row r="434" spans="8:8" x14ac:dyDescent="0.2">
      <c r="H434" s="25"/>
    </row>
    <row r="435" spans="8:8" x14ac:dyDescent="0.2">
      <c r="H435" s="25"/>
    </row>
    <row r="436" spans="8:8" x14ac:dyDescent="0.2">
      <c r="H436" s="25"/>
    </row>
    <row r="437" spans="8:8" x14ac:dyDescent="0.2">
      <c r="H437" s="25"/>
    </row>
    <row r="438" spans="8:8" x14ac:dyDescent="0.2">
      <c r="H438" s="25"/>
    </row>
    <row r="439" spans="8:8" x14ac:dyDescent="0.2">
      <c r="H439" s="25"/>
    </row>
    <row r="440" spans="8:8" x14ac:dyDescent="0.2">
      <c r="H440" s="25"/>
    </row>
    <row r="441" spans="8:8" x14ac:dyDescent="0.2">
      <c r="H441" s="25"/>
    </row>
    <row r="442" spans="8:8" x14ac:dyDescent="0.2">
      <c r="H442" s="25"/>
    </row>
    <row r="443" spans="8:8" x14ac:dyDescent="0.2">
      <c r="H443" s="25"/>
    </row>
    <row r="444" spans="8:8" x14ac:dyDescent="0.2">
      <c r="H444" s="25"/>
    </row>
    <row r="445" spans="8:8" x14ac:dyDescent="0.2">
      <c r="H445" s="25"/>
    </row>
    <row r="446" spans="8:8" x14ac:dyDescent="0.2">
      <c r="H446" s="25"/>
    </row>
    <row r="447" spans="8:8" x14ac:dyDescent="0.2">
      <c r="H447" s="25"/>
    </row>
    <row r="448" spans="8:8" x14ac:dyDescent="0.2">
      <c r="H448" s="25"/>
    </row>
    <row r="449" spans="8:8" x14ac:dyDescent="0.2">
      <c r="H449" s="25"/>
    </row>
    <row r="450" spans="8:8" x14ac:dyDescent="0.2">
      <c r="H450" s="25"/>
    </row>
    <row r="451" spans="8:8" x14ac:dyDescent="0.2">
      <c r="H451" s="25"/>
    </row>
    <row r="452" spans="8:8" x14ac:dyDescent="0.2">
      <c r="H452" s="25"/>
    </row>
    <row r="453" spans="8:8" x14ac:dyDescent="0.2">
      <c r="H453" s="25"/>
    </row>
    <row r="454" spans="8:8" x14ac:dyDescent="0.2">
      <c r="H454" s="25"/>
    </row>
    <row r="455" spans="8:8" x14ac:dyDescent="0.2">
      <c r="H455" s="25"/>
    </row>
    <row r="456" spans="8:8" x14ac:dyDescent="0.2">
      <c r="H456" s="25"/>
    </row>
    <row r="457" spans="8:8" x14ac:dyDescent="0.2">
      <c r="H457" s="25"/>
    </row>
    <row r="458" spans="8:8" x14ac:dyDescent="0.2">
      <c r="H458" s="25"/>
    </row>
    <row r="459" spans="8:8" x14ac:dyDescent="0.2">
      <c r="H459" s="25"/>
    </row>
    <row r="460" spans="8:8" x14ac:dyDescent="0.2">
      <c r="H460" s="25"/>
    </row>
    <row r="461" spans="8:8" x14ac:dyDescent="0.2">
      <c r="H461" s="25"/>
    </row>
    <row r="462" spans="8:8" x14ac:dyDescent="0.2">
      <c r="H462" s="25"/>
    </row>
    <row r="463" spans="8:8" x14ac:dyDescent="0.2">
      <c r="H463" s="25"/>
    </row>
    <row r="464" spans="8:8" x14ac:dyDescent="0.2">
      <c r="H464" s="25"/>
    </row>
    <row r="465" spans="8:8" x14ac:dyDescent="0.2">
      <c r="H465" s="25"/>
    </row>
    <row r="466" spans="8:8" x14ac:dyDescent="0.2">
      <c r="H466" s="25"/>
    </row>
    <row r="467" spans="8:8" x14ac:dyDescent="0.2">
      <c r="H467" s="25"/>
    </row>
    <row r="468" spans="8:8" x14ac:dyDescent="0.2">
      <c r="H468" s="25"/>
    </row>
    <row r="469" spans="8:8" x14ac:dyDescent="0.2">
      <c r="H469" s="25"/>
    </row>
    <row r="470" spans="8:8" x14ac:dyDescent="0.2">
      <c r="H470" s="25"/>
    </row>
    <row r="471" spans="8:8" x14ac:dyDescent="0.2">
      <c r="H471" s="25"/>
    </row>
    <row r="472" spans="8:8" x14ac:dyDescent="0.2">
      <c r="H472" s="25"/>
    </row>
    <row r="473" spans="8:8" x14ac:dyDescent="0.2">
      <c r="H473" s="25"/>
    </row>
    <row r="474" spans="8:8" x14ac:dyDescent="0.2">
      <c r="H474" s="25"/>
    </row>
    <row r="475" spans="8:8" x14ac:dyDescent="0.2">
      <c r="H475" s="25"/>
    </row>
    <row r="476" spans="8:8" x14ac:dyDescent="0.2">
      <c r="H476" s="25"/>
    </row>
    <row r="477" spans="8:8" x14ac:dyDescent="0.2">
      <c r="H477" s="25"/>
    </row>
    <row r="478" spans="8:8" x14ac:dyDescent="0.2">
      <c r="H478" s="25"/>
    </row>
    <row r="479" spans="8:8" x14ac:dyDescent="0.2">
      <c r="H479" s="25"/>
    </row>
    <row r="480" spans="8:8" x14ac:dyDescent="0.2">
      <c r="H480" s="25"/>
    </row>
    <row r="481" spans="8:8" x14ac:dyDescent="0.2">
      <c r="H481" s="25"/>
    </row>
    <row r="482" spans="8:8" x14ac:dyDescent="0.2">
      <c r="H482" s="25"/>
    </row>
    <row r="483" spans="8:8" x14ac:dyDescent="0.2">
      <c r="H483" s="25"/>
    </row>
    <row r="484" spans="8:8" x14ac:dyDescent="0.2">
      <c r="H484" s="25"/>
    </row>
    <row r="485" spans="8:8" x14ac:dyDescent="0.2">
      <c r="H485" s="25"/>
    </row>
    <row r="486" spans="8:8" x14ac:dyDescent="0.2">
      <c r="H486" s="25"/>
    </row>
    <row r="487" spans="8:8" x14ac:dyDescent="0.2">
      <c r="H487" s="25"/>
    </row>
    <row r="488" spans="8:8" x14ac:dyDescent="0.2">
      <c r="H488" s="25"/>
    </row>
    <row r="489" spans="8:8" x14ac:dyDescent="0.2">
      <c r="H489" s="25"/>
    </row>
    <row r="490" spans="8:8" x14ac:dyDescent="0.2">
      <c r="H490" s="25"/>
    </row>
    <row r="491" spans="8:8" x14ac:dyDescent="0.2">
      <c r="H491" s="25"/>
    </row>
    <row r="492" spans="8:8" x14ac:dyDescent="0.2">
      <c r="H492" s="25"/>
    </row>
    <row r="493" spans="8:8" x14ac:dyDescent="0.2">
      <c r="H493" s="25"/>
    </row>
    <row r="494" spans="8:8" x14ac:dyDescent="0.2">
      <c r="H494" s="25"/>
    </row>
    <row r="495" spans="8:8" x14ac:dyDescent="0.2">
      <c r="H495" s="25"/>
    </row>
    <row r="496" spans="8:8" x14ac:dyDescent="0.2">
      <c r="H496" s="25"/>
    </row>
    <row r="497" spans="8:8" x14ac:dyDescent="0.2">
      <c r="H497" s="25"/>
    </row>
    <row r="498" spans="8:8" x14ac:dyDescent="0.2">
      <c r="H498" s="25"/>
    </row>
    <row r="499" spans="8:8" x14ac:dyDescent="0.2">
      <c r="H499" s="25"/>
    </row>
    <row r="500" spans="8:8" x14ac:dyDescent="0.2">
      <c r="H500" s="25"/>
    </row>
    <row r="501" spans="8:8" x14ac:dyDescent="0.2">
      <c r="H501" s="25"/>
    </row>
    <row r="502" spans="8:8" x14ac:dyDescent="0.2">
      <c r="H502" s="25"/>
    </row>
    <row r="503" spans="8:8" x14ac:dyDescent="0.2">
      <c r="H503" s="25"/>
    </row>
    <row r="504" spans="8:8" x14ac:dyDescent="0.2">
      <c r="H504" s="25"/>
    </row>
    <row r="505" spans="8:8" x14ac:dyDescent="0.2">
      <c r="H505" s="25"/>
    </row>
    <row r="506" spans="8:8" x14ac:dyDescent="0.2">
      <c r="H506" s="25"/>
    </row>
    <row r="507" spans="8:8" x14ac:dyDescent="0.2">
      <c r="H507" s="25"/>
    </row>
    <row r="508" spans="8:8" x14ac:dyDescent="0.2">
      <c r="H508" s="25"/>
    </row>
    <row r="509" spans="8:8" x14ac:dyDescent="0.2">
      <c r="H509" s="25"/>
    </row>
    <row r="510" spans="8:8" x14ac:dyDescent="0.2">
      <c r="H510" s="25"/>
    </row>
    <row r="511" spans="8:8" x14ac:dyDescent="0.2">
      <c r="H511" s="25"/>
    </row>
    <row r="512" spans="8:8" x14ac:dyDescent="0.2">
      <c r="H512" s="25"/>
    </row>
    <row r="513" spans="8:8" x14ac:dyDescent="0.2">
      <c r="H513" s="25"/>
    </row>
    <row r="514" spans="8:8" x14ac:dyDescent="0.2">
      <c r="H514" s="25"/>
    </row>
    <row r="515" spans="8:8" x14ac:dyDescent="0.2">
      <c r="H515" s="25"/>
    </row>
    <row r="516" spans="8:8" x14ac:dyDescent="0.2">
      <c r="H516" s="25"/>
    </row>
    <row r="517" spans="8:8" x14ac:dyDescent="0.2">
      <c r="H517" s="25"/>
    </row>
    <row r="518" spans="8:8" x14ac:dyDescent="0.2">
      <c r="H518" s="25"/>
    </row>
    <row r="519" spans="8:8" x14ac:dyDescent="0.2">
      <c r="H519" s="25"/>
    </row>
    <row r="520" spans="8:8" x14ac:dyDescent="0.2">
      <c r="H520" s="25"/>
    </row>
    <row r="521" spans="8:8" x14ac:dyDescent="0.2">
      <c r="H521" s="25"/>
    </row>
    <row r="522" spans="8:8" x14ac:dyDescent="0.2">
      <c r="H522" s="25"/>
    </row>
    <row r="523" spans="8:8" x14ac:dyDescent="0.2">
      <c r="H523" s="25"/>
    </row>
    <row r="524" spans="8:8" x14ac:dyDescent="0.2">
      <c r="H524" s="25"/>
    </row>
    <row r="525" spans="8:8" x14ac:dyDescent="0.2">
      <c r="H525" s="25"/>
    </row>
    <row r="526" spans="8:8" x14ac:dyDescent="0.2">
      <c r="H526" s="25"/>
    </row>
    <row r="527" spans="8:8" x14ac:dyDescent="0.2">
      <c r="H527" s="25"/>
    </row>
    <row r="528" spans="8:8" x14ac:dyDescent="0.2">
      <c r="H528" s="25"/>
    </row>
    <row r="529" spans="8:8" x14ac:dyDescent="0.2">
      <c r="H529" s="25"/>
    </row>
    <row r="530" spans="8:8" x14ac:dyDescent="0.2">
      <c r="H530" s="25"/>
    </row>
    <row r="531" spans="8:8" x14ac:dyDescent="0.2">
      <c r="H531" s="25"/>
    </row>
    <row r="532" spans="8:8" x14ac:dyDescent="0.2">
      <c r="H532" s="25"/>
    </row>
    <row r="533" spans="8:8" x14ac:dyDescent="0.2">
      <c r="H533" s="25"/>
    </row>
    <row r="534" spans="8:8" x14ac:dyDescent="0.2">
      <c r="H534" s="25"/>
    </row>
    <row r="535" spans="8:8" x14ac:dyDescent="0.2">
      <c r="H535" s="25"/>
    </row>
    <row r="536" spans="8:8" x14ac:dyDescent="0.2">
      <c r="H536" s="25"/>
    </row>
    <row r="537" spans="8:8" x14ac:dyDescent="0.2">
      <c r="H537" s="25"/>
    </row>
    <row r="538" spans="8:8" x14ac:dyDescent="0.2">
      <c r="H538" s="25"/>
    </row>
    <row r="539" spans="8:8" x14ac:dyDescent="0.2">
      <c r="H539" s="25"/>
    </row>
    <row r="540" spans="8:8" x14ac:dyDescent="0.2">
      <c r="H540" s="25"/>
    </row>
    <row r="541" spans="8:8" x14ac:dyDescent="0.2">
      <c r="H541" s="25"/>
    </row>
    <row r="542" spans="8:8" x14ac:dyDescent="0.2">
      <c r="H542" s="25"/>
    </row>
    <row r="543" spans="8:8" x14ac:dyDescent="0.2">
      <c r="H543" s="25"/>
    </row>
    <row r="544" spans="8:8" x14ac:dyDescent="0.2">
      <c r="H544" s="25"/>
    </row>
    <row r="545" spans="8:8" x14ac:dyDescent="0.2">
      <c r="H545" s="25"/>
    </row>
    <row r="546" spans="8:8" x14ac:dyDescent="0.2">
      <c r="H546" s="25"/>
    </row>
    <row r="547" spans="8:8" x14ac:dyDescent="0.2">
      <c r="H547" s="25"/>
    </row>
    <row r="548" spans="8:8" x14ac:dyDescent="0.2">
      <c r="H548" s="25"/>
    </row>
    <row r="549" spans="8:8" x14ac:dyDescent="0.2">
      <c r="H549" s="25"/>
    </row>
    <row r="550" spans="8:8" x14ac:dyDescent="0.2">
      <c r="H550" s="25"/>
    </row>
    <row r="551" spans="8:8" x14ac:dyDescent="0.2">
      <c r="H551" s="25"/>
    </row>
    <row r="552" spans="8:8" x14ac:dyDescent="0.2">
      <c r="H552" s="25"/>
    </row>
    <row r="553" spans="8:8" x14ac:dyDescent="0.2">
      <c r="H553" s="25"/>
    </row>
    <row r="554" spans="8:8" x14ac:dyDescent="0.2">
      <c r="H554" s="25"/>
    </row>
    <row r="555" spans="8:8" x14ac:dyDescent="0.2">
      <c r="H555" s="25"/>
    </row>
    <row r="556" spans="8:8" x14ac:dyDescent="0.2">
      <c r="H556" s="25"/>
    </row>
    <row r="557" spans="8:8" x14ac:dyDescent="0.2">
      <c r="H557" s="25"/>
    </row>
    <row r="558" spans="8:8" x14ac:dyDescent="0.2">
      <c r="H558" s="25"/>
    </row>
    <row r="559" spans="8:8" x14ac:dyDescent="0.2">
      <c r="H559" s="25"/>
    </row>
    <row r="560" spans="8:8" x14ac:dyDescent="0.2">
      <c r="H560" s="25"/>
    </row>
    <row r="561" spans="8:8" x14ac:dyDescent="0.2">
      <c r="H561" s="25"/>
    </row>
    <row r="562" spans="8:8" x14ac:dyDescent="0.2">
      <c r="H562" s="25"/>
    </row>
    <row r="563" spans="8:8" x14ac:dyDescent="0.2">
      <c r="H563" s="25"/>
    </row>
    <row r="564" spans="8:8" x14ac:dyDescent="0.2">
      <c r="H564" s="25"/>
    </row>
    <row r="565" spans="8:8" x14ac:dyDescent="0.2">
      <c r="H565" s="25"/>
    </row>
    <row r="566" spans="8:8" x14ac:dyDescent="0.2">
      <c r="H566" s="25"/>
    </row>
    <row r="567" spans="8:8" x14ac:dyDescent="0.2">
      <c r="H567" s="25"/>
    </row>
    <row r="568" spans="8:8" x14ac:dyDescent="0.2">
      <c r="H568" s="25"/>
    </row>
    <row r="569" spans="8:8" x14ac:dyDescent="0.2">
      <c r="H569" s="25"/>
    </row>
    <row r="570" spans="8:8" x14ac:dyDescent="0.2">
      <c r="H570" s="25"/>
    </row>
    <row r="571" spans="8:8" x14ac:dyDescent="0.2">
      <c r="H571" s="25"/>
    </row>
    <row r="572" spans="8:8" x14ac:dyDescent="0.2">
      <c r="H572" s="25"/>
    </row>
    <row r="573" spans="8:8" x14ac:dyDescent="0.2">
      <c r="H573" s="25"/>
    </row>
    <row r="574" spans="8:8" x14ac:dyDescent="0.2">
      <c r="H574" s="25"/>
    </row>
    <row r="575" spans="8:8" x14ac:dyDescent="0.2">
      <c r="H575" s="25"/>
    </row>
    <row r="576" spans="8:8" x14ac:dyDescent="0.2">
      <c r="H576" s="25"/>
    </row>
    <row r="577" spans="8:8" x14ac:dyDescent="0.2">
      <c r="H577" s="25"/>
    </row>
    <row r="578" spans="8:8" x14ac:dyDescent="0.2">
      <c r="H578" s="25"/>
    </row>
    <row r="579" spans="8:8" x14ac:dyDescent="0.2">
      <c r="H579" s="25"/>
    </row>
    <row r="580" spans="8:8" x14ac:dyDescent="0.2">
      <c r="H580" s="25"/>
    </row>
    <row r="581" spans="8:8" x14ac:dyDescent="0.2">
      <c r="H581" s="25"/>
    </row>
    <row r="582" spans="8:8" x14ac:dyDescent="0.2">
      <c r="H582" s="25"/>
    </row>
    <row r="583" spans="8:8" x14ac:dyDescent="0.2">
      <c r="H583" s="25"/>
    </row>
    <row r="584" spans="8:8" x14ac:dyDescent="0.2">
      <c r="H584" s="25"/>
    </row>
    <row r="585" spans="8:8" x14ac:dyDescent="0.2">
      <c r="H585" s="25"/>
    </row>
    <row r="586" spans="8:8" x14ac:dyDescent="0.2">
      <c r="H586" s="25"/>
    </row>
    <row r="587" spans="8:8" x14ac:dyDescent="0.2">
      <c r="H587" s="25"/>
    </row>
    <row r="588" spans="8:8" x14ac:dyDescent="0.2">
      <c r="H588" s="25"/>
    </row>
    <row r="589" spans="8:8" x14ac:dyDescent="0.2">
      <c r="H589" s="25"/>
    </row>
    <row r="590" spans="8:8" x14ac:dyDescent="0.2">
      <c r="H590" s="25"/>
    </row>
    <row r="591" spans="8:8" x14ac:dyDescent="0.2">
      <c r="H591" s="25"/>
    </row>
    <row r="592" spans="8:8" x14ac:dyDescent="0.2">
      <c r="H592" s="25"/>
    </row>
    <row r="593" spans="8:8" x14ac:dyDescent="0.2">
      <c r="H593" s="25"/>
    </row>
    <row r="594" spans="8:8" x14ac:dyDescent="0.2">
      <c r="H594" s="25"/>
    </row>
    <row r="595" spans="8:8" x14ac:dyDescent="0.2">
      <c r="H595" s="25"/>
    </row>
    <row r="596" spans="8:8" x14ac:dyDescent="0.2">
      <c r="H596" s="25"/>
    </row>
    <row r="597" spans="8:8" x14ac:dyDescent="0.2">
      <c r="H597" s="25"/>
    </row>
    <row r="598" spans="8:8" x14ac:dyDescent="0.2">
      <c r="H598" s="25"/>
    </row>
    <row r="599" spans="8:8" x14ac:dyDescent="0.2">
      <c r="H599" s="25"/>
    </row>
    <row r="600" spans="8:8" x14ac:dyDescent="0.2">
      <c r="H600" s="25"/>
    </row>
    <row r="601" spans="8:8" x14ac:dyDescent="0.2">
      <c r="H601" s="25"/>
    </row>
    <row r="602" spans="8:8" x14ac:dyDescent="0.2">
      <c r="H602" s="25"/>
    </row>
    <row r="603" spans="8:8" x14ac:dyDescent="0.2">
      <c r="H603" s="25"/>
    </row>
    <row r="604" spans="8:8" x14ac:dyDescent="0.2">
      <c r="H604" s="25"/>
    </row>
    <row r="605" spans="8:8" x14ac:dyDescent="0.2">
      <c r="H605" s="25"/>
    </row>
    <row r="606" spans="8:8" x14ac:dyDescent="0.2">
      <c r="H606" s="25"/>
    </row>
    <row r="607" spans="8:8" x14ac:dyDescent="0.2">
      <c r="H607" s="25"/>
    </row>
    <row r="608" spans="8:8" x14ac:dyDescent="0.2">
      <c r="H608" s="25"/>
    </row>
    <row r="609" spans="8:8" x14ac:dyDescent="0.2">
      <c r="H609" s="25"/>
    </row>
    <row r="610" spans="8:8" x14ac:dyDescent="0.2">
      <c r="H610" s="25"/>
    </row>
    <row r="611" spans="8:8" x14ac:dyDescent="0.2">
      <c r="H611" s="25"/>
    </row>
    <row r="612" spans="8:8" x14ac:dyDescent="0.2">
      <c r="H612" s="25"/>
    </row>
    <row r="613" spans="8:8" x14ac:dyDescent="0.2">
      <c r="H613" s="25"/>
    </row>
    <row r="614" spans="8:8" x14ac:dyDescent="0.2">
      <c r="H614" s="25"/>
    </row>
    <row r="615" spans="8:8" x14ac:dyDescent="0.2">
      <c r="H615" s="25"/>
    </row>
    <row r="616" spans="8:8" x14ac:dyDescent="0.2">
      <c r="H616" s="25"/>
    </row>
    <row r="617" spans="8:8" x14ac:dyDescent="0.2">
      <c r="H617" s="25"/>
    </row>
    <row r="618" spans="8:8" x14ac:dyDescent="0.2">
      <c r="H618" s="25"/>
    </row>
    <row r="619" spans="8:8" x14ac:dyDescent="0.2">
      <c r="H619" s="25"/>
    </row>
    <row r="620" spans="8:8" x14ac:dyDescent="0.2">
      <c r="H620" s="25"/>
    </row>
    <row r="621" spans="8:8" x14ac:dyDescent="0.2">
      <c r="H621" s="25"/>
    </row>
    <row r="622" spans="8:8" x14ac:dyDescent="0.2">
      <c r="H622" s="25"/>
    </row>
    <row r="623" spans="8:8" x14ac:dyDescent="0.2">
      <c r="H623" s="25"/>
    </row>
    <row r="624" spans="8:8" x14ac:dyDescent="0.2">
      <c r="H624" s="25"/>
    </row>
    <row r="625" spans="8:8" x14ac:dyDescent="0.2">
      <c r="H625" s="25"/>
    </row>
    <row r="626" spans="8:8" x14ac:dyDescent="0.2">
      <c r="H626" s="25"/>
    </row>
    <row r="627" spans="8:8" x14ac:dyDescent="0.2">
      <c r="H627" s="25"/>
    </row>
    <row r="628" spans="8:8" x14ac:dyDescent="0.2">
      <c r="H628" s="25"/>
    </row>
    <row r="629" spans="8:8" x14ac:dyDescent="0.2">
      <c r="H629" s="25"/>
    </row>
    <row r="630" spans="8:8" x14ac:dyDescent="0.2">
      <c r="H630" s="25"/>
    </row>
    <row r="631" spans="8:8" x14ac:dyDescent="0.2">
      <c r="H631" s="25"/>
    </row>
    <row r="632" spans="8:8" x14ac:dyDescent="0.2">
      <c r="H632" s="25"/>
    </row>
    <row r="633" spans="8:8" x14ac:dyDescent="0.2">
      <c r="H633" s="25"/>
    </row>
    <row r="634" spans="8:8" x14ac:dyDescent="0.2">
      <c r="H634" s="25"/>
    </row>
    <row r="635" spans="8:8" x14ac:dyDescent="0.2">
      <c r="H635" s="25"/>
    </row>
    <row r="636" spans="8:8" x14ac:dyDescent="0.2">
      <c r="H636" s="25"/>
    </row>
    <row r="637" spans="8:8" x14ac:dyDescent="0.2">
      <c r="H637" s="25"/>
    </row>
    <row r="638" spans="8:8" x14ac:dyDescent="0.2">
      <c r="H638" s="25"/>
    </row>
    <row r="639" spans="8:8" x14ac:dyDescent="0.2">
      <c r="H639" s="25"/>
    </row>
    <row r="640" spans="8:8" x14ac:dyDescent="0.2">
      <c r="H640" s="25"/>
    </row>
    <row r="641" spans="8:8" x14ac:dyDescent="0.2">
      <c r="H641" s="25"/>
    </row>
    <row r="642" spans="8:8" x14ac:dyDescent="0.2">
      <c r="H642" s="25"/>
    </row>
    <row r="643" spans="8:8" x14ac:dyDescent="0.2">
      <c r="H643" s="25"/>
    </row>
    <row r="644" spans="8:8" x14ac:dyDescent="0.2">
      <c r="H644" s="25"/>
    </row>
    <row r="645" spans="8:8" x14ac:dyDescent="0.2">
      <c r="H645" s="25"/>
    </row>
    <row r="646" spans="8:8" x14ac:dyDescent="0.2">
      <c r="H646" s="25"/>
    </row>
    <row r="647" spans="8:8" x14ac:dyDescent="0.2">
      <c r="H647" s="25"/>
    </row>
    <row r="648" spans="8:8" x14ac:dyDescent="0.2">
      <c r="H648" s="25"/>
    </row>
    <row r="649" spans="8:8" x14ac:dyDescent="0.2">
      <c r="H649" s="25"/>
    </row>
    <row r="650" spans="8:8" x14ac:dyDescent="0.2">
      <c r="H650" s="25"/>
    </row>
    <row r="651" spans="8:8" x14ac:dyDescent="0.2">
      <c r="H651" s="25"/>
    </row>
    <row r="652" spans="8:8" x14ac:dyDescent="0.2">
      <c r="H652" s="25"/>
    </row>
    <row r="653" spans="8:8" x14ac:dyDescent="0.2">
      <c r="H653" s="25"/>
    </row>
    <row r="654" spans="8:8" x14ac:dyDescent="0.2">
      <c r="H654" s="25"/>
    </row>
    <row r="655" spans="8:8" x14ac:dyDescent="0.2">
      <c r="H655" s="25"/>
    </row>
    <row r="656" spans="8:8" x14ac:dyDescent="0.2">
      <c r="H656" s="25"/>
    </row>
    <row r="657" spans="8:8" x14ac:dyDescent="0.2">
      <c r="H657" s="25"/>
    </row>
    <row r="658" spans="8:8" x14ac:dyDescent="0.2">
      <c r="H658" s="25"/>
    </row>
    <row r="659" spans="8:8" x14ac:dyDescent="0.2">
      <c r="H659" s="25"/>
    </row>
    <row r="660" spans="8:8" x14ac:dyDescent="0.2">
      <c r="H660" s="25"/>
    </row>
    <row r="661" spans="8:8" x14ac:dyDescent="0.2">
      <c r="H661" s="25"/>
    </row>
    <row r="662" spans="8:8" x14ac:dyDescent="0.2">
      <c r="H662" s="25"/>
    </row>
    <row r="663" spans="8:8" x14ac:dyDescent="0.2">
      <c r="H663" s="25"/>
    </row>
    <row r="664" spans="8:8" x14ac:dyDescent="0.2">
      <c r="H664" s="25"/>
    </row>
    <row r="665" spans="8:8" x14ac:dyDescent="0.2">
      <c r="H665" s="25"/>
    </row>
    <row r="666" spans="8:8" x14ac:dyDescent="0.2">
      <c r="H666" s="25"/>
    </row>
    <row r="667" spans="8:8" x14ac:dyDescent="0.2">
      <c r="H667" s="25"/>
    </row>
    <row r="668" spans="8:8" x14ac:dyDescent="0.2">
      <c r="H668" s="25"/>
    </row>
    <row r="669" spans="8:8" x14ac:dyDescent="0.2">
      <c r="H669" s="25"/>
    </row>
    <row r="670" spans="8:8" x14ac:dyDescent="0.2">
      <c r="H670" s="25"/>
    </row>
    <row r="671" spans="8:8" x14ac:dyDescent="0.2">
      <c r="H671" s="25"/>
    </row>
    <row r="672" spans="8:8" x14ac:dyDescent="0.2">
      <c r="H672" s="25"/>
    </row>
    <row r="673" spans="8:8" x14ac:dyDescent="0.2">
      <c r="H673" s="25"/>
    </row>
    <row r="674" spans="8:8" x14ac:dyDescent="0.2">
      <c r="H674" s="25"/>
    </row>
    <row r="675" spans="8:8" x14ac:dyDescent="0.2">
      <c r="H675" s="25"/>
    </row>
    <row r="676" spans="8:8" x14ac:dyDescent="0.2">
      <c r="H676" s="25"/>
    </row>
    <row r="677" spans="8:8" x14ac:dyDescent="0.2">
      <c r="H677" s="25"/>
    </row>
    <row r="678" spans="8:8" x14ac:dyDescent="0.2">
      <c r="H678" s="25"/>
    </row>
    <row r="679" spans="8:8" x14ac:dyDescent="0.2">
      <c r="H679" s="25"/>
    </row>
    <row r="680" spans="8:8" x14ac:dyDescent="0.2">
      <c r="H680" s="25"/>
    </row>
    <row r="681" spans="8:8" x14ac:dyDescent="0.2">
      <c r="H681" s="25"/>
    </row>
    <row r="682" spans="8:8" x14ac:dyDescent="0.2">
      <c r="H682" s="25"/>
    </row>
    <row r="683" spans="8:8" x14ac:dyDescent="0.2">
      <c r="H683" s="25"/>
    </row>
    <row r="684" spans="8:8" x14ac:dyDescent="0.2">
      <c r="H684" s="25"/>
    </row>
    <row r="685" spans="8:8" x14ac:dyDescent="0.2">
      <c r="H685" s="25"/>
    </row>
    <row r="686" spans="8:8" x14ac:dyDescent="0.2">
      <c r="H686" s="25"/>
    </row>
    <row r="687" spans="8:8" x14ac:dyDescent="0.2">
      <c r="H687" s="25"/>
    </row>
    <row r="688" spans="8:8" x14ac:dyDescent="0.2">
      <c r="H688" s="25"/>
    </row>
    <row r="689" spans="8:8" x14ac:dyDescent="0.2">
      <c r="H689" s="25"/>
    </row>
    <row r="690" spans="8:8" x14ac:dyDescent="0.2">
      <c r="H690" s="25"/>
    </row>
    <row r="691" spans="8:8" x14ac:dyDescent="0.2">
      <c r="H691" s="25"/>
    </row>
    <row r="692" spans="8:8" x14ac:dyDescent="0.2">
      <c r="H692" s="25"/>
    </row>
    <row r="693" spans="8:8" x14ac:dyDescent="0.2">
      <c r="H693" s="25"/>
    </row>
    <row r="694" spans="8:8" x14ac:dyDescent="0.2">
      <c r="H694" s="25"/>
    </row>
    <row r="695" spans="8:8" x14ac:dyDescent="0.2">
      <c r="H695" s="25"/>
    </row>
    <row r="696" spans="8:8" x14ac:dyDescent="0.2">
      <c r="H696" s="25"/>
    </row>
    <row r="697" spans="8:8" x14ac:dyDescent="0.2">
      <c r="H697" s="25"/>
    </row>
    <row r="698" spans="8:8" x14ac:dyDescent="0.2">
      <c r="H698" s="25"/>
    </row>
    <row r="699" spans="8:8" x14ac:dyDescent="0.2">
      <c r="H699" s="25"/>
    </row>
    <row r="700" spans="8:8" x14ac:dyDescent="0.2">
      <c r="H700" s="25"/>
    </row>
    <row r="701" spans="8:8" x14ac:dyDescent="0.2">
      <c r="H701" s="25"/>
    </row>
    <row r="702" spans="8:8" x14ac:dyDescent="0.2">
      <c r="H702" s="25"/>
    </row>
    <row r="703" spans="8:8" x14ac:dyDescent="0.2">
      <c r="H703" s="25"/>
    </row>
    <row r="704" spans="8:8" x14ac:dyDescent="0.2">
      <c r="H704" s="25"/>
    </row>
    <row r="705" spans="8:8" x14ac:dyDescent="0.2">
      <c r="H705" s="25"/>
    </row>
    <row r="706" spans="8:8" x14ac:dyDescent="0.2">
      <c r="H706" s="25"/>
    </row>
    <row r="707" spans="8:8" x14ac:dyDescent="0.2">
      <c r="H707" s="25"/>
    </row>
    <row r="708" spans="8:8" x14ac:dyDescent="0.2">
      <c r="H708" s="25"/>
    </row>
    <row r="709" spans="8:8" x14ac:dyDescent="0.2">
      <c r="H709" s="25"/>
    </row>
    <row r="710" spans="8:8" x14ac:dyDescent="0.2">
      <c r="H710" s="25"/>
    </row>
    <row r="711" spans="8:8" x14ac:dyDescent="0.2">
      <c r="H711" s="25"/>
    </row>
    <row r="712" spans="8:8" x14ac:dyDescent="0.2">
      <c r="H712" s="25"/>
    </row>
    <row r="713" spans="8:8" x14ac:dyDescent="0.2">
      <c r="H713" s="25"/>
    </row>
    <row r="714" spans="8:8" x14ac:dyDescent="0.2">
      <c r="H714" s="25"/>
    </row>
    <row r="715" spans="8:8" x14ac:dyDescent="0.2">
      <c r="H715" s="25"/>
    </row>
    <row r="716" spans="8:8" x14ac:dyDescent="0.2">
      <c r="H716" s="25"/>
    </row>
    <row r="717" spans="8:8" x14ac:dyDescent="0.2">
      <c r="H717" s="25"/>
    </row>
    <row r="718" spans="8:8" x14ac:dyDescent="0.2">
      <c r="H718" s="25"/>
    </row>
    <row r="719" spans="8:8" x14ac:dyDescent="0.2">
      <c r="H719" s="25"/>
    </row>
    <row r="720" spans="8:8" x14ac:dyDescent="0.2">
      <c r="H720" s="25"/>
    </row>
    <row r="721" spans="8:8" x14ac:dyDescent="0.2">
      <c r="H721" s="25"/>
    </row>
    <row r="722" spans="8:8" x14ac:dyDescent="0.2">
      <c r="H722" s="25"/>
    </row>
    <row r="723" spans="8:8" x14ac:dyDescent="0.2">
      <c r="H723" s="25"/>
    </row>
    <row r="724" spans="8:8" x14ac:dyDescent="0.2">
      <c r="H724" s="25"/>
    </row>
    <row r="725" spans="8:8" x14ac:dyDescent="0.2">
      <c r="H725" s="25"/>
    </row>
    <row r="726" spans="8:8" x14ac:dyDescent="0.2">
      <c r="H726" s="25"/>
    </row>
    <row r="727" spans="8:8" x14ac:dyDescent="0.2">
      <c r="H727" s="25"/>
    </row>
    <row r="728" spans="8:8" x14ac:dyDescent="0.2">
      <c r="H728" s="25"/>
    </row>
    <row r="729" spans="8:8" x14ac:dyDescent="0.2">
      <c r="H729" s="25"/>
    </row>
    <row r="730" spans="8:8" x14ac:dyDescent="0.2">
      <c r="H730" s="25"/>
    </row>
    <row r="731" spans="8:8" x14ac:dyDescent="0.2">
      <c r="H731" s="25"/>
    </row>
    <row r="732" spans="8:8" x14ac:dyDescent="0.2">
      <c r="H732" s="25"/>
    </row>
    <row r="733" spans="8:8" x14ac:dyDescent="0.2">
      <c r="H733" s="25"/>
    </row>
    <row r="734" spans="8:8" x14ac:dyDescent="0.2">
      <c r="H734" s="25"/>
    </row>
    <row r="735" spans="8:8" x14ac:dyDescent="0.2">
      <c r="H735" s="25"/>
    </row>
    <row r="736" spans="8:8" x14ac:dyDescent="0.2">
      <c r="H736" s="25"/>
    </row>
    <row r="737" spans="8:8" x14ac:dyDescent="0.2">
      <c r="H737" s="25"/>
    </row>
    <row r="738" spans="8:8" x14ac:dyDescent="0.2">
      <c r="H738" s="25"/>
    </row>
    <row r="739" spans="8:8" x14ac:dyDescent="0.2">
      <c r="H739" s="25"/>
    </row>
    <row r="740" spans="8:8" x14ac:dyDescent="0.2">
      <c r="H740" s="25"/>
    </row>
    <row r="741" spans="8:8" x14ac:dyDescent="0.2">
      <c r="H741" s="25"/>
    </row>
    <row r="742" spans="8:8" x14ac:dyDescent="0.2">
      <c r="H742" s="25"/>
    </row>
    <row r="743" spans="8:8" x14ac:dyDescent="0.2">
      <c r="H743" s="25"/>
    </row>
    <row r="744" spans="8:8" x14ac:dyDescent="0.2">
      <c r="H744" s="25"/>
    </row>
    <row r="745" spans="8:8" x14ac:dyDescent="0.2">
      <c r="H745" s="25"/>
    </row>
    <row r="746" spans="8:8" x14ac:dyDescent="0.2">
      <c r="H746" s="25"/>
    </row>
    <row r="747" spans="8:8" x14ac:dyDescent="0.2">
      <c r="H747" s="25"/>
    </row>
    <row r="748" spans="8:8" x14ac:dyDescent="0.2">
      <c r="H748" s="25"/>
    </row>
    <row r="749" spans="8:8" x14ac:dyDescent="0.2">
      <c r="H749" s="25"/>
    </row>
    <row r="750" spans="8:8" x14ac:dyDescent="0.2">
      <c r="H750" s="25"/>
    </row>
    <row r="751" spans="8:8" x14ac:dyDescent="0.2">
      <c r="H751" s="25"/>
    </row>
    <row r="752" spans="8:8" x14ac:dyDescent="0.2">
      <c r="H752" s="25"/>
    </row>
    <row r="753" spans="8:8" x14ac:dyDescent="0.2">
      <c r="H753" s="25"/>
    </row>
    <row r="754" spans="8:8" x14ac:dyDescent="0.2">
      <c r="H754" s="25"/>
    </row>
    <row r="755" spans="8:8" x14ac:dyDescent="0.2">
      <c r="H755" s="25"/>
    </row>
    <row r="756" spans="8:8" x14ac:dyDescent="0.2">
      <c r="H756" s="25"/>
    </row>
    <row r="757" spans="8:8" x14ac:dyDescent="0.2">
      <c r="H757" s="25"/>
    </row>
    <row r="758" spans="8:8" x14ac:dyDescent="0.2">
      <c r="H758" s="25"/>
    </row>
    <row r="759" spans="8:8" x14ac:dyDescent="0.2">
      <c r="H759" s="25"/>
    </row>
    <row r="760" spans="8:8" x14ac:dyDescent="0.2">
      <c r="H760" s="25"/>
    </row>
    <row r="761" spans="8:8" x14ac:dyDescent="0.2">
      <c r="H761" s="25"/>
    </row>
    <row r="762" spans="8:8" x14ac:dyDescent="0.2">
      <c r="H762" s="25"/>
    </row>
    <row r="763" spans="8:8" x14ac:dyDescent="0.2">
      <c r="H763" s="25"/>
    </row>
    <row r="764" spans="8:8" x14ac:dyDescent="0.2">
      <c r="H764" s="25"/>
    </row>
    <row r="765" spans="8:8" x14ac:dyDescent="0.2">
      <c r="H765" s="25"/>
    </row>
    <row r="766" spans="8:8" x14ac:dyDescent="0.2">
      <c r="H766" s="25"/>
    </row>
    <row r="767" spans="8:8" x14ac:dyDescent="0.2">
      <c r="H767" s="25"/>
    </row>
    <row r="768" spans="8:8" x14ac:dyDescent="0.2">
      <c r="H768" s="25"/>
    </row>
    <row r="769" spans="8:8" x14ac:dyDescent="0.2">
      <c r="H769" s="25"/>
    </row>
    <row r="770" spans="8:8" x14ac:dyDescent="0.2">
      <c r="H770" s="25"/>
    </row>
    <row r="771" spans="8:8" x14ac:dyDescent="0.2">
      <c r="H771" s="25"/>
    </row>
    <row r="772" spans="8:8" x14ac:dyDescent="0.2">
      <c r="H772" s="25"/>
    </row>
    <row r="773" spans="8:8" x14ac:dyDescent="0.2">
      <c r="H773" s="25"/>
    </row>
    <row r="774" spans="8:8" x14ac:dyDescent="0.2">
      <c r="H774" s="25"/>
    </row>
    <row r="775" spans="8:8" x14ac:dyDescent="0.2">
      <c r="H775" s="25"/>
    </row>
    <row r="776" spans="8:8" x14ac:dyDescent="0.2">
      <c r="H776" s="25"/>
    </row>
    <row r="777" spans="8:8" x14ac:dyDescent="0.2">
      <c r="H777" s="25"/>
    </row>
    <row r="778" spans="8:8" x14ac:dyDescent="0.2">
      <c r="H778" s="25"/>
    </row>
    <row r="779" spans="8:8" x14ac:dyDescent="0.2">
      <c r="H779" s="25"/>
    </row>
    <row r="780" spans="8:8" x14ac:dyDescent="0.2">
      <c r="H780" s="25"/>
    </row>
    <row r="781" spans="8:8" x14ac:dyDescent="0.2">
      <c r="H781" s="25"/>
    </row>
    <row r="782" spans="8:8" x14ac:dyDescent="0.2">
      <c r="H782" s="25"/>
    </row>
    <row r="783" spans="8:8" x14ac:dyDescent="0.2">
      <c r="H783" s="25"/>
    </row>
    <row r="784" spans="8:8" x14ac:dyDescent="0.2">
      <c r="H784" s="25"/>
    </row>
    <row r="785" spans="8:8" x14ac:dyDescent="0.2">
      <c r="H785" s="25"/>
    </row>
    <row r="786" spans="8:8" x14ac:dyDescent="0.2">
      <c r="H786" s="25"/>
    </row>
    <row r="787" spans="8:8" x14ac:dyDescent="0.2">
      <c r="H787" s="25"/>
    </row>
    <row r="788" spans="8:8" x14ac:dyDescent="0.2">
      <c r="H788" s="25"/>
    </row>
    <row r="789" spans="8:8" x14ac:dyDescent="0.2">
      <c r="H789" s="25"/>
    </row>
    <row r="790" spans="8:8" x14ac:dyDescent="0.2">
      <c r="H790" s="25"/>
    </row>
    <row r="791" spans="8:8" x14ac:dyDescent="0.2">
      <c r="H791" s="25"/>
    </row>
    <row r="792" spans="8:8" x14ac:dyDescent="0.2">
      <c r="H792" s="25"/>
    </row>
    <row r="793" spans="8:8" x14ac:dyDescent="0.2">
      <c r="H793" s="25"/>
    </row>
    <row r="794" spans="8:8" x14ac:dyDescent="0.2">
      <c r="H794" s="25"/>
    </row>
    <row r="795" spans="8:8" x14ac:dyDescent="0.2">
      <c r="H795" s="25"/>
    </row>
    <row r="796" spans="8:8" x14ac:dyDescent="0.2">
      <c r="H796" s="25"/>
    </row>
    <row r="797" spans="8:8" x14ac:dyDescent="0.2">
      <c r="H797" s="25"/>
    </row>
    <row r="798" spans="8:8" x14ac:dyDescent="0.2">
      <c r="H798" s="25"/>
    </row>
    <row r="799" spans="8:8" x14ac:dyDescent="0.2">
      <c r="H799" s="25"/>
    </row>
    <row r="800" spans="8:8" x14ac:dyDescent="0.2">
      <c r="H800" s="25"/>
    </row>
    <row r="801" spans="8:8" x14ac:dyDescent="0.2">
      <c r="H801" s="25"/>
    </row>
    <row r="802" spans="8:8" x14ac:dyDescent="0.2">
      <c r="H802" s="25"/>
    </row>
    <row r="803" spans="8:8" x14ac:dyDescent="0.2">
      <c r="H803" s="25"/>
    </row>
    <row r="804" spans="8:8" x14ac:dyDescent="0.2">
      <c r="H804" s="25"/>
    </row>
    <row r="805" spans="8:8" x14ac:dyDescent="0.2">
      <c r="H805" s="25"/>
    </row>
    <row r="806" spans="8:8" x14ac:dyDescent="0.2">
      <c r="H806" s="25"/>
    </row>
    <row r="807" spans="8:8" x14ac:dyDescent="0.2">
      <c r="H807" s="25"/>
    </row>
    <row r="808" spans="8:8" x14ac:dyDescent="0.2">
      <c r="H808" s="25"/>
    </row>
    <row r="809" spans="8:8" x14ac:dyDescent="0.2">
      <c r="H809" s="25"/>
    </row>
    <row r="810" spans="8:8" x14ac:dyDescent="0.2">
      <c r="H810" s="25"/>
    </row>
    <row r="811" spans="8:8" x14ac:dyDescent="0.2">
      <c r="H811" s="25"/>
    </row>
    <row r="812" spans="8:8" x14ac:dyDescent="0.2">
      <c r="H812" s="25"/>
    </row>
    <row r="813" spans="8:8" x14ac:dyDescent="0.2">
      <c r="H813" s="25"/>
    </row>
    <row r="814" spans="8:8" x14ac:dyDescent="0.2">
      <c r="H814" s="25"/>
    </row>
    <row r="815" spans="8:8" x14ac:dyDescent="0.2">
      <c r="H815" s="25"/>
    </row>
    <row r="816" spans="8:8" x14ac:dyDescent="0.2">
      <c r="H816" s="25"/>
    </row>
    <row r="817" spans="8:8" x14ac:dyDescent="0.2">
      <c r="H817" s="25"/>
    </row>
    <row r="818" spans="8:8" x14ac:dyDescent="0.2">
      <c r="H818" s="25"/>
    </row>
    <row r="819" spans="8:8" x14ac:dyDescent="0.2">
      <c r="H819" s="25"/>
    </row>
    <row r="820" spans="8:8" x14ac:dyDescent="0.2">
      <c r="H820" s="25"/>
    </row>
    <row r="821" spans="8:8" x14ac:dyDescent="0.2">
      <c r="H821" s="25"/>
    </row>
    <row r="822" spans="8:8" x14ac:dyDescent="0.2">
      <c r="H822" s="25"/>
    </row>
    <row r="823" spans="8:8" x14ac:dyDescent="0.2">
      <c r="H823" s="25"/>
    </row>
    <row r="824" spans="8:8" x14ac:dyDescent="0.2">
      <c r="H824" s="25"/>
    </row>
    <row r="825" spans="8:8" x14ac:dyDescent="0.2">
      <c r="H825" s="25"/>
    </row>
    <row r="826" spans="8:8" x14ac:dyDescent="0.2">
      <c r="H826" s="25"/>
    </row>
    <row r="827" spans="8:8" x14ac:dyDescent="0.2">
      <c r="H827" s="25"/>
    </row>
    <row r="828" spans="8:8" x14ac:dyDescent="0.2">
      <c r="H828" s="25"/>
    </row>
    <row r="829" spans="8:8" x14ac:dyDescent="0.2">
      <c r="H829" s="25"/>
    </row>
    <row r="830" spans="8:8" x14ac:dyDescent="0.2">
      <c r="H830" s="25"/>
    </row>
    <row r="831" spans="8:8" x14ac:dyDescent="0.2">
      <c r="H831" s="25"/>
    </row>
    <row r="832" spans="8:8" x14ac:dyDescent="0.2">
      <c r="H832" s="25"/>
    </row>
    <row r="833" spans="8:8" x14ac:dyDescent="0.2">
      <c r="H833" s="25"/>
    </row>
    <row r="834" spans="8:8" x14ac:dyDescent="0.2">
      <c r="H834" s="25"/>
    </row>
    <row r="835" spans="8:8" x14ac:dyDescent="0.2">
      <c r="H835" s="25"/>
    </row>
    <row r="836" spans="8:8" x14ac:dyDescent="0.2">
      <c r="H836" s="25"/>
    </row>
    <row r="837" spans="8:8" x14ac:dyDescent="0.2">
      <c r="H837" s="25"/>
    </row>
    <row r="838" spans="8:8" x14ac:dyDescent="0.2">
      <c r="H838" s="25"/>
    </row>
    <row r="839" spans="8:8" x14ac:dyDescent="0.2">
      <c r="H839" s="25"/>
    </row>
    <row r="840" spans="8:8" x14ac:dyDescent="0.2">
      <c r="H840" s="25"/>
    </row>
    <row r="841" spans="8:8" x14ac:dyDescent="0.2">
      <c r="H841" s="25"/>
    </row>
    <row r="842" spans="8:8" x14ac:dyDescent="0.2">
      <c r="H842" s="25"/>
    </row>
    <row r="843" spans="8:8" x14ac:dyDescent="0.2">
      <c r="H843" s="25"/>
    </row>
    <row r="844" spans="8:8" x14ac:dyDescent="0.2">
      <c r="H844" s="25"/>
    </row>
    <row r="845" spans="8:8" x14ac:dyDescent="0.2">
      <c r="H845" s="25"/>
    </row>
    <row r="846" spans="8:8" x14ac:dyDescent="0.2">
      <c r="H846" s="25"/>
    </row>
    <row r="847" spans="8:8" x14ac:dyDescent="0.2">
      <c r="H847" s="25"/>
    </row>
    <row r="848" spans="8:8" x14ac:dyDescent="0.2">
      <c r="H848" s="25"/>
    </row>
    <row r="849" spans="8:8" x14ac:dyDescent="0.2">
      <c r="H849" s="25"/>
    </row>
    <row r="850" spans="8:8" x14ac:dyDescent="0.2">
      <c r="H850" s="25"/>
    </row>
    <row r="851" spans="8:8" x14ac:dyDescent="0.2">
      <c r="H851" s="25"/>
    </row>
    <row r="852" spans="8:8" x14ac:dyDescent="0.2">
      <c r="H852" s="25"/>
    </row>
    <row r="853" spans="8:8" x14ac:dyDescent="0.2">
      <c r="H853" s="25"/>
    </row>
    <row r="854" spans="8:8" x14ac:dyDescent="0.2">
      <c r="H854" s="25"/>
    </row>
    <row r="855" spans="8:8" x14ac:dyDescent="0.2">
      <c r="H855" s="25"/>
    </row>
    <row r="856" spans="8:8" x14ac:dyDescent="0.2">
      <c r="H856" s="25"/>
    </row>
    <row r="857" spans="8:8" x14ac:dyDescent="0.2">
      <c r="H857" s="25"/>
    </row>
    <row r="858" spans="8:8" x14ac:dyDescent="0.2">
      <c r="H858" s="25"/>
    </row>
    <row r="859" spans="8:8" x14ac:dyDescent="0.2">
      <c r="H859" s="25"/>
    </row>
    <row r="860" spans="8:8" x14ac:dyDescent="0.2">
      <c r="H860" s="25"/>
    </row>
    <row r="861" spans="8:8" x14ac:dyDescent="0.2">
      <c r="H861" s="25"/>
    </row>
    <row r="862" spans="8:8" x14ac:dyDescent="0.2">
      <c r="H862" s="25"/>
    </row>
    <row r="863" spans="8:8" x14ac:dyDescent="0.2">
      <c r="H863" s="25"/>
    </row>
    <row r="864" spans="8:8" x14ac:dyDescent="0.2">
      <c r="H864" s="25"/>
    </row>
    <row r="865" spans="8:8" x14ac:dyDescent="0.2">
      <c r="H865" s="25"/>
    </row>
    <row r="866" spans="8:8" x14ac:dyDescent="0.2">
      <c r="H866" s="25"/>
    </row>
    <row r="867" spans="8:8" x14ac:dyDescent="0.2">
      <c r="H867" s="25"/>
    </row>
    <row r="868" spans="8:8" x14ac:dyDescent="0.2">
      <c r="H868" s="25"/>
    </row>
    <row r="869" spans="8:8" x14ac:dyDescent="0.2">
      <c r="H869" s="25"/>
    </row>
    <row r="870" spans="8:8" x14ac:dyDescent="0.2">
      <c r="H870" s="25"/>
    </row>
    <row r="871" spans="8:8" x14ac:dyDescent="0.2">
      <c r="H871" s="25"/>
    </row>
    <row r="872" spans="8:8" x14ac:dyDescent="0.2">
      <c r="H872" s="25"/>
    </row>
    <row r="873" spans="8:8" x14ac:dyDescent="0.2">
      <c r="H873" s="25"/>
    </row>
    <row r="874" spans="8:8" x14ac:dyDescent="0.2">
      <c r="H874" s="25"/>
    </row>
    <row r="875" spans="8:8" x14ac:dyDescent="0.2">
      <c r="H875" s="25"/>
    </row>
    <row r="876" spans="8:8" x14ac:dyDescent="0.2">
      <c r="H876" s="25"/>
    </row>
    <row r="877" spans="8:8" x14ac:dyDescent="0.2">
      <c r="H877" s="25"/>
    </row>
    <row r="878" spans="8:8" x14ac:dyDescent="0.2">
      <c r="H878" s="25"/>
    </row>
    <row r="879" spans="8:8" x14ac:dyDescent="0.2">
      <c r="H879" s="25"/>
    </row>
    <row r="880" spans="8:8" x14ac:dyDescent="0.2">
      <c r="H880" s="25"/>
    </row>
    <row r="881" spans="8:8" x14ac:dyDescent="0.2">
      <c r="H881" s="25"/>
    </row>
    <row r="882" spans="8:8" x14ac:dyDescent="0.2">
      <c r="H882" s="25"/>
    </row>
    <row r="883" spans="8:8" x14ac:dyDescent="0.2">
      <c r="H883" s="25"/>
    </row>
    <row r="884" spans="8:8" x14ac:dyDescent="0.2">
      <c r="H884" s="25"/>
    </row>
    <row r="885" spans="8:8" x14ac:dyDescent="0.2">
      <c r="H885" s="25"/>
    </row>
    <row r="886" spans="8:8" x14ac:dyDescent="0.2">
      <c r="H886" s="25"/>
    </row>
    <row r="887" spans="8:8" x14ac:dyDescent="0.2">
      <c r="H887" s="25"/>
    </row>
    <row r="888" spans="8:8" x14ac:dyDescent="0.2">
      <c r="H888" s="25"/>
    </row>
    <row r="889" spans="8:8" x14ac:dyDescent="0.2">
      <c r="H889" s="25"/>
    </row>
    <row r="890" spans="8:8" x14ac:dyDescent="0.2">
      <c r="H890" s="25"/>
    </row>
    <row r="891" spans="8:8" x14ac:dyDescent="0.2">
      <c r="H891" s="25"/>
    </row>
    <row r="892" spans="8:8" x14ac:dyDescent="0.2">
      <c r="H892" s="25"/>
    </row>
    <row r="893" spans="8:8" x14ac:dyDescent="0.2">
      <c r="H893" s="25"/>
    </row>
    <row r="894" spans="8:8" x14ac:dyDescent="0.2">
      <c r="H894" s="25"/>
    </row>
    <row r="895" spans="8:8" x14ac:dyDescent="0.2">
      <c r="H895" s="25"/>
    </row>
    <row r="896" spans="8:8" x14ac:dyDescent="0.2">
      <c r="H896" s="25"/>
    </row>
    <row r="897" spans="8:8" x14ac:dyDescent="0.2">
      <c r="H897" s="25"/>
    </row>
    <row r="898" spans="8:8" x14ac:dyDescent="0.2">
      <c r="H898" s="25"/>
    </row>
    <row r="899" spans="8:8" x14ac:dyDescent="0.2">
      <c r="H899" s="25"/>
    </row>
    <row r="900" spans="8:8" x14ac:dyDescent="0.2">
      <c r="H900" s="25"/>
    </row>
    <row r="901" spans="8:8" x14ac:dyDescent="0.2">
      <c r="H901" s="25"/>
    </row>
    <row r="902" spans="8:8" x14ac:dyDescent="0.2">
      <c r="H902" s="25"/>
    </row>
    <row r="903" spans="8:8" x14ac:dyDescent="0.2">
      <c r="H903" s="25"/>
    </row>
    <row r="904" spans="8:8" x14ac:dyDescent="0.2">
      <c r="H904" s="25"/>
    </row>
    <row r="905" spans="8:8" x14ac:dyDescent="0.2">
      <c r="H905" s="25"/>
    </row>
    <row r="906" spans="8:8" x14ac:dyDescent="0.2">
      <c r="H906" s="25"/>
    </row>
    <row r="907" spans="8:8" x14ac:dyDescent="0.2">
      <c r="H907" s="25"/>
    </row>
    <row r="908" spans="8:8" x14ac:dyDescent="0.2">
      <c r="H908" s="25"/>
    </row>
    <row r="909" spans="8:8" x14ac:dyDescent="0.2">
      <c r="H909" s="25"/>
    </row>
    <row r="910" spans="8:8" x14ac:dyDescent="0.2">
      <c r="H910" s="25"/>
    </row>
    <row r="911" spans="8:8" x14ac:dyDescent="0.2">
      <c r="H911" s="25"/>
    </row>
    <row r="912" spans="8:8" x14ac:dyDescent="0.2">
      <c r="H912" s="25"/>
    </row>
    <row r="913" spans="8:8" x14ac:dyDescent="0.2">
      <c r="H913" s="25"/>
    </row>
    <row r="914" spans="8:8" x14ac:dyDescent="0.2">
      <c r="H914" s="25"/>
    </row>
    <row r="915" spans="8:8" x14ac:dyDescent="0.2">
      <c r="H915" s="25"/>
    </row>
    <row r="916" spans="8:8" x14ac:dyDescent="0.2">
      <c r="H916" s="25"/>
    </row>
    <row r="917" spans="8:8" x14ac:dyDescent="0.2">
      <c r="H917" s="25"/>
    </row>
    <row r="918" spans="8:8" x14ac:dyDescent="0.2">
      <c r="H918" s="25"/>
    </row>
    <row r="919" spans="8:8" x14ac:dyDescent="0.2">
      <c r="H919" s="25"/>
    </row>
    <row r="920" spans="8:8" x14ac:dyDescent="0.2">
      <c r="H920" s="25"/>
    </row>
    <row r="921" spans="8:8" x14ac:dyDescent="0.2">
      <c r="H921" s="25"/>
    </row>
    <row r="922" spans="8:8" x14ac:dyDescent="0.2">
      <c r="H922" s="25"/>
    </row>
    <row r="923" spans="8:8" x14ac:dyDescent="0.2">
      <c r="H923" s="25"/>
    </row>
    <row r="924" spans="8:8" x14ac:dyDescent="0.2">
      <c r="H924" s="25"/>
    </row>
    <row r="925" spans="8:8" x14ac:dyDescent="0.2">
      <c r="H925" s="25"/>
    </row>
    <row r="926" spans="8:8" x14ac:dyDescent="0.2">
      <c r="H926" s="25"/>
    </row>
    <row r="927" spans="8:8" x14ac:dyDescent="0.2">
      <c r="H927" s="25"/>
    </row>
    <row r="928" spans="8:8" x14ac:dyDescent="0.2">
      <c r="H928" s="25"/>
    </row>
    <row r="929" spans="8:8" x14ac:dyDescent="0.2">
      <c r="H929" s="25"/>
    </row>
    <row r="930" spans="8:8" x14ac:dyDescent="0.2">
      <c r="H930" s="25"/>
    </row>
    <row r="931" spans="8:8" x14ac:dyDescent="0.2">
      <c r="H931" s="25"/>
    </row>
    <row r="932" spans="8:8" x14ac:dyDescent="0.2">
      <c r="H932" s="25"/>
    </row>
    <row r="933" spans="8:8" x14ac:dyDescent="0.2">
      <c r="H933" s="25"/>
    </row>
    <row r="934" spans="8:8" x14ac:dyDescent="0.2">
      <c r="H934" s="25"/>
    </row>
    <row r="935" spans="8:8" x14ac:dyDescent="0.2">
      <c r="H935" s="25"/>
    </row>
    <row r="936" spans="8:8" x14ac:dyDescent="0.2">
      <c r="H936" s="25"/>
    </row>
    <row r="937" spans="8:8" x14ac:dyDescent="0.2">
      <c r="H937" s="25"/>
    </row>
    <row r="938" spans="8:8" x14ac:dyDescent="0.2">
      <c r="H938" s="25"/>
    </row>
    <row r="939" spans="8:8" x14ac:dyDescent="0.2">
      <c r="H939" s="25"/>
    </row>
    <row r="940" spans="8:8" x14ac:dyDescent="0.2">
      <c r="H940" s="25"/>
    </row>
    <row r="941" spans="8:8" x14ac:dyDescent="0.2">
      <c r="H941" s="25"/>
    </row>
    <row r="942" spans="8:8" x14ac:dyDescent="0.2">
      <c r="H942" s="25"/>
    </row>
    <row r="943" spans="8:8" x14ac:dyDescent="0.2">
      <c r="H943" s="25"/>
    </row>
    <row r="944" spans="8:8" x14ac:dyDescent="0.2">
      <c r="H944" s="25"/>
    </row>
    <row r="945" spans="8:8" x14ac:dyDescent="0.2">
      <c r="H945" s="25"/>
    </row>
    <row r="946" spans="8:8" x14ac:dyDescent="0.2">
      <c r="H946" s="25"/>
    </row>
    <row r="947" spans="8:8" x14ac:dyDescent="0.2">
      <c r="H947" s="25"/>
    </row>
    <row r="948" spans="8:8" x14ac:dyDescent="0.2">
      <c r="H948" s="25"/>
    </row>
    <row r="949" spans="8:8" x14ac:dyDescent="0.2">
      <c r="H949" s="25"/>
    </row>
    <row r="950" spans="8:8" x14ac:dyDescent="0.2">
      <c r="H950" s="25"/>
    </row>
    <row r="951" spans="8:8" x14ac:dyDescent="0.2">
      <c r="H951" s="25"/>
    </row>
    <row r="952" spans="8:8" x14ac:dyDescent="0.2">
      <c r="H952" s="25"/>
    </row>
    <row r="953" spans="8:8" x14ac:dyDescent="0.2">
      <c r="H953" s="25"/>
    </row>
    <row r="954" spans="8:8" x14ac:dyDescent="0.2">
      <c r="H954" s="25"/>
    </row>
    <row r="955" spans="8:8" x14ac:dyDescent="0.2">
      <c r="H955" s="25"/>
    </row>
    <row r="956" spans="8:8" x14ac:dyDescent="0.2">
      <c r="H956" s="25"/>
    </row>
    <row r="957" spans="8:8" x14ac:dyDescent="0.2">
      <c r="H957" s="25"/>
    </row>
    <row r="958" spans="8:8" x14ac:dyDescent="0.2">
      <c r="H958" s="25"/>
    </row>
    <row r="959" spans="8:8" x14ac:dyDescent="0.2">
      <c r="H959" s="25"/>
    </row>
    <row r="960" spans="8:8" x14ac:dyDescent="0.2">
      <c r="H960" s="25"/>
    </row>
    <row r="961" spans="8:8" x14ac:dyDescent="0.2">
      <c r="H961" s="25"/>
    </row>
    <row r="962" spans="8:8" x14ac:dyDescent="0.2">
      <c r="H962" s="25"/>
    </row>
    <row r="963" spans="8:8" x14ac:dyDescent="0.2">
      <c r="H963" s="25"/>
    </row>
    <row r="964" spans="8:8" x14ac:dyDescent="0.2">
      <c r="H964" s="25"/>
    </row>
    <row r="965" spans="8:8" x14ac:dyDescent="0.2">
      <c r="H965" s="25"/>
    </row>
    <row r="966" spans="8:8" x14ac:dyDescent="0.2">
      <c r="H966" s="25"/>
    </row>
    <row r="967" spans="8:8" x14ac:dyDescent="0.2">
      <c r="H967" s="25"/>
    </row>
    <row r="968" spans="8:8" x14ac:dyDescent="0.2">
      <c r="H968" s="25"/>
    </row>
    <row r="969" spans="8:8" x14ac:dyDescent="0.2">
      <c r="H969" s="25"/>
    </row>
    <row r="970" spans="8:8" x14ac:dyDescent="0.2">
      <c r="H970" s="25"/>
    </row>
    <row r="971" spans="8:8" x14ac:dyDescent="0.2">
      <c r="H971" s="25"/>
    </row>
    <row r="972" spans="8:8" x14ac:dyDescent="0.2">
      <c r="H972" s="25"/>
    </row>
    <row r="973" spans="8:8" x14ac:dyDescent="0.2">
      <c r="H973" s="25"/>
    </row>
    <row r="974" spans="8:8" x14ac:dyDescent="0.2">
      <c r="H974" s="25"/>
    </row>
    <row r="975" spans="8:8" x14ac:dyDescent="0.2">
      <c r="H975" s="25"/>
    </row>
    <row r="976" spans="8:8" x14ac:dyDescent="0.2">
      <c r="H976" s="25"/>
    </row>
    <row r="977" spans="8:8" x14ac:dyDescent="0.2">
      <c r="H977" s="25"/>
    </row>
    <row r="978" spans="8:8" x14ac:dyDescent="0.2">
      <c r="H978" s="25"/>
    </row>
    <row r="979" spans="8:8" x14ac:dyDescent="0.2">
      <c r="H979" s="25"/>
    </row>
    <row r="980" spans="8:8" x14ac:dyDescent="0.2">
      <c r="H980" s="25"/>
    </row>
    <row r="981" spans="8:8" x14ac:dyDescent="0.2">
      <c r="H981" s="25"/>
    </row>
    <row r="982" spans="8:8" x14ac:dyDescent="0.2">
      <c r="H982" s="25"/>
    </row>
    <row r="983" spans="8:8" x14ac:dyDescent="0.2">
      <c r="H983" s="25"/>
    </row>
    <row r="984" spans="8:8" x14ac:dyDescent="0.2">
      <c r="H984" s="25"/>
    </row>
    <row r="985" spans="8:8" x14ac:dyDescent="0.2">
      <c r="H985" s="25"/>
    </row>
    <row r="986" spans="8:8" x14ac:dyDescent="0.2">
      <c r="H986" s="25"/>
    </row>
    <row r="987" spans="8:8" x14ac:dyDescent="0.2">
      <c r="H987" s="25"/>
    </row>
    <row r="988" spans="8:8" x14ac:dyDescent="0.2">
      <c r="H988" s="25"/>
    </row>
    <row r="989" spans="8:8" x14ac:dyDescent="0.2">
      <c r="H989" s="25"/>
    </row>
    <row r="990" spans="8:8" x14ac:dyDescent="0.2">
      <c r="H990" s="25"/>
    </row>
    <row r="991" spans="8:8" x14ac:dyDescent="0.2">
      <c r="H991" s="25"/>
    </row>
    <row r="992" spans="8:8" x14ac:dyDescent="0.2">
      <c r="H992" s="25"/>
    </row>
    <row r="993" spans="8:8" x14ac:dyDescent="0.2">
      <c r="H993" s="25"/>
    </row>
    <row r="994" spans="8:8" x14ac:dyDescent="0.2">
      <c r="H994" s="25"/>
    </row>
    <row r="995" spans="8:8" x14ac:dyDescent="0.2">
      <c r="H995" s="25"/>
    </row>
    <row r="996" spans="8:8" x14ac:dyDescent="0.2">
      <c r="H996" s="25"/>
    </row>
    <row r="997" spans="8:8" x14ac:dyDescent="0.2">
      <c r="H997" s="25"/>
    </row>
    <row r="998" spans="8:8" x14ac:dyDescent="0.2">
      <c r="H998" s="25"/>
    </row>
    <row r="999" spans="8:8" x14ac:dyDescent="0.2">
      <c r="H999" s="25"/>
    </row>
    <row r="1000" spans="8:8" x14ac:dyDescent="0.2">
      <c r="H1000" s="25"/>
    </row>
    <row r="1001" spans="8:8" x14ac:dyDescent="0.2">
      <c r="H1001" s="25"/>
    </row>
    <row r="1002" spans="8:8" x14ac:dyDescent="0.2">
      <c r="H1002" s="25"/>
    </row>
    <row r="1003" spans="8:8" x14ac:dyDescent="0.2">
      <c r="H1003" s="25"/>
    </row>
    <row r="1004" spans="8:8" x14ac:dyDescent="0.2">
      <c r="H1004" s="25"/>
    </row>
    <row r="1005" spans="8:8" x14ac:dyDescent="0.2">
      <c r="H1005" s="25"/>
    </row>
    <row r="1006" spans="8:8" x14ac:dyDescent="0.2">
      <c r="H1006" s="25"/>
    </row>
    <row r="1007" spans="8:8" x14ac:dyDescent="0.2">
      <c r="H1007" s="25"/>
    </row>
    <row r="1008" spans="8:8" x14ac:dyDescent="0.2">
      <c r="H1008" s="25"/>
    </row>
    <row r="1009" spans="8:8" x14ac:dyDescent="0.2">
      <c r="H1009" s="25"/>
    </row>
    <row r="1010" spans="8:8" x14ac:dyDescent="0.2">
      <c r="H1010" s="25"/>
    </row>
    <row r="1011" spans="8:8" x14ac:dyDescent="0.2">
      <c r="H1011" s="25"/>
    </row>
    <row r="1012" spans="8:8" x14ac:dyDescent="0.2">
      <c r="H1012" s="25"/>
    </row>
    <row r="1013" spans="8:8" x14ac:dyDescent="0.2">
      <c r="H1013" s="25"/>
    </row>
    <row r="1014" spans="8:8" x14ac:dyDescent="0.2">
      <c r="H1014" s="25"/>
    </row>
    <row r="1015" spans="8:8" x14ac:dyDescent="0.2">
      <c r="H1015" s="25"/>
    </row>
    <row r="1016" spans="8:8" x14ac:dyDescent="0.2">
      <c r="H1016" s="25"/>
    </row>
    <row r="1017" spans="8:8" x14ac:dyDescent="0.2">
      <c r="H1017" s="25"/>
    </row>
    <row r="1018" spans="8:8" x14ac:dyDescent="0.2">
      <c r="H1018" s="25"/>
    </row>
    <row r="1019" spans="8:8" x14ac:dyDescent="0.2">
      <c r="H1019" s="25"/>
    </row>
    <row r="1020" spans="8:8" x14ac:dyDescent="0.2">
      <c r="H1020" s="25"/>
    </row>
    <row r="1021" spans="8:8" x14ac:dyDescent="0.2">
      <c r="H1021" s="25"/>
    </row>
    <row r="1022" spans="8:8" x14ac:dyDescent="0.2">
      <c r="H1022" s="25"/>
    </row>
    <row r="1023" spans="8:8" x14ac:dyDescent="0.2">
      <c r="H1023" s="25"/>
    </row>
    <row r="1024" spans="8:8" x14ac:dyDescent="0.2">
      <c r="H1024" s="25"/>
    </row>
    <row r="1025" spans="8:8" x14ac:dyDescent="0.2">
      <c r="H1025" s="25"/>
    </row>
    <row r="1026" spans="8:8" x14ac:dyDescent="0.2">
      <c r="H1026" s="25"/>
    </row>
    <row r="1027" spans="8:8" x14ac:dyDescent="0.2">
      <c r="H1027" s="25"/>
    </row>
    <row r="1028" spans="8:8" x14ac:dyDescent="0.2">
      <c r="H1028" s="25"/>
    </row>
    <row r="1029" spans="8:8" x14ac:dyDescent="0.2">
      <c r="H1029" s="25"/>
    </row>
    <row r="1030" spans="8:8" x14ac:dyDescent="0.2">
      <c r="H1030" s="25"/>
    </row>
    <row r="1031" spans="8:8" x14ac:dyDescent="0.2">
      <c r="H1031" s="25"/>
    </row>
    <row r="1032" spans="8:8" x14ac:dyDescent="0.2">
      <c r="H1032" s="25"/>
    </row>
    <row r="1033" spans="8:8" x14ac:dyDescent="0.2">
      <c r="H1033" s="25"/>
    </row>
    <row r="1034" spans="8:8" x14ac:dyDescent="0.2">
      <c r="H1034" s="25"/>
    </row>
    <row r="1035" spans="8:8" x14ac:dyDescent="0.2">
      <c r="H1035" s="25"/>
    </row>
    <row r="1036" spans="8:8" x14ac:dyDescent="0.2">
      <c r="H1036" s="25"/>
    </row>
    <row r="1037" spans="8:8" x14ac:dyDescent="0.2">
      <c r="H1037" s="25"/>
    </row>
    <row r="1038" spans="8:8" x14ac:dyDescent="0.2">
      <c r="H1038" s="25"/>
    </row>
    <row r="1039" spans="8:8" x14ac:dyDescent="0.2">
      <c r="H1039" s="25"/>
    </row>
    <row r="1040" spans="8:8" x14ac:dyDescent="0.2">
      <c r="H1040" s="25"/>
    </row>
    <row r="1041" spans="8:8" x14ac:dyDescent="0.2">
      <c r="H1041" s="25"/>
    </row>
    <row r="1042" spans="8:8" x14ac:dyDescent="0.2">
      <c r="H1042" s="25"/>
    </row>
    <row r="1043" spans="8:8" x14ac:dyDescent="0.2">
      <c r="H1043" s="25"/>
    </row>
    <row r="1044" spans="8:8" x14ac:dyDescent="0.2">
      <c r="H1044" s="25"/>
    </row>
    <row r="1045" spans="8:8" x14ac:dyDescent="0.2">
      <c r="H1045" s="25"/>
    </row>
    <row r="1046" spans="8:8" x14ac:dyDescent="0.2">
      <c r="H1046" s="25"/>
    </row>
    <row r="1047" spans="8:8" x14ac:dyDescent="0.2">
      <c r="H1047" s="25"/>
    </row>
    <row r="1048" spans="8:8" x14ac:dyDescent="0.2">
      <c r="H1048" s="25"/>
    </row>
    <row r="1049" spans="8:8" x14ac:dyDescent="0.2">
      <c r="H1049" s="25"/>
    </row>
    <row r="1050" spans="8:8" x14ac:dyDescent="0.2">
      <c r="H1050" s="25"/>
    </row>
    <row r="1051" spans="8:8" x14ac:dyDescent="0.2">
      <c r="H1051" s="25"/>
    </row>
    <row r="1052" spans="8:8" x14ac:dyDescent="0.2">
      <c r="H1052" s="25"/>
    </row>
    <row r="1053" spans="8:8" x14ac:dyDescent="0.2">
      <c r="H1053" s="25"/>
    </row>
    <row r="1054" spans="8:8" x14ac:dyDescent="0.2">
      <c r="H1054" s="25"/>
    </row>
    <row r="1055" spans="8:8" x14ac:dyDescent="0.2">
      <c r="H1055" s="25"/>
    </row>
    <row r="1056" spans="8:8" x14ac:dyDescent="0.2">
      <c r="H1056" s="25"/>
    </row>
    <row r="1057" spans="8:8" x14ac:dyDescent="0.2">
      <c r="H1057" s="25"/>
    </row>
    <row r="1058" spans="8:8" x14ac:dyDescent="0.2">
      <c r="H1058" s="25"/>
    </row>
    <row r="1059" spans="8:8" x14ac:dyDescent="0.2">
      <c r="H1059" s="25"/>
    </row>
    <row r="1060" spans="8:8" x14ac:dyDescent="0.2">
      <c r="H1060" s="25"/>
    </row>
    <row r="1061" spans="8:8" x14ac:dyDescent="0.2">
      <c r="H1061" s="25"/>
    </row>
    <row r="1062" spans="8:8" x14ac:dyDescent="0.2">
      <c r="H1062" s="25"/>
    </row>
    <row r="1063" spans="8:8" x14ac:dyDescent="0.2">
      <c r="H1063" s="25"/>
    </row>
    <row r="1064" spans="8:8" x14ac:dyDescent="0.2">
      <c r="H1064" s="25"/>
    </row>
    <row r="1065" spans="8:8" x14ac:dyDescent="0.2">
      <c r="H1065" s="25"/>
    </row>
    <row r="1066" spans="8:8" x14ac:dyDescent="0.2">
      <c r="H1066" s="25"/>
    </row>
    <row r="1067" spans="8:8" x14ac:dyDescent="0.2">
      <c r="H1067" s="25"/>
    </row>
    <row r="1068" spans="8:8" x14ac:dyDescent="0.2">
      <c r="H1068" s="25"/>
    </row>
    <row r="1069" spans="8:8" x14ac:dyDescent="0.2">
      <c r="H1069" s="25"/>
    </row>
    <row r="1070" spans="8:8" x14ac:dyDescent="0.2">
      <c r="H1070" s="25"/>
    </row>
    <row r="1071" spans="8:8" x14ac:dyDescent="0.2">
      <c r="H1071" s="25"/>
    </row>
    <row r="1072" spans="8:8" x14ac:dyDescent="0.2">
      <c r="H1072" s="25"/>
    </row>
    <row r="1073" spans="8:8" x14ac:dyDescent="0.2">
      <c r="H1073" s="25"/>
    </row>
    <row r="1074" spans="8:8" x14ac:dyDescent="0.2">
      <c r="H1074" s="25"/>
    </row>
    <row r="1075" spans="8:8" x14ac:dyDescent="0.2">
      <c r="H1075" s="25"/>
    </row>
    <row r="1076" spans="8:8" x14ac:dyDescent="0.2">
      <c r="H1076" s="25"/>
    </row>
    <row r="1077" spans="8:8" x14ac:dyDescent="0.2">
      <c r="H1077" s="25"/>
    </row>
    <row r="1078" spans="8:8" x14ac:dyDescent="0.2">
      <c r="H1078" s="25"/>
    </row>
    <row r="1079" spans="8:8" x14ac:dyDescent="0.2">
      <c r="H1079" s="25"/>
    </row>
    <row r="1080" spans="8:8" x14ac:dyDescent="0.2">
      <c r="H1080" s="25"/>
    </row>
    <row r="1081" spans="8:8" x14ac:dyDescent="0.2">
      <c r="H1081" s="25"/>
    </row>
    <row r="1082" spans="8:8" x14ac:dyDescent="0.2">
      <c r="H1082" s="25"/>
    </row>
    <row r="1083" spans="8:8" x14ac:dyDescent="0.2">
      <c r="H1083" s="25"/>
    </row>
    <row r="1084" spans="8:8" x14ac:dyDescent="0.2">
      <c r="H1084" s="25"/>
    </row>
    <row r="1085" spans="8:8" x14ac:dyDescent="0.2">
      <c r="H1085" s="25"/>
    </row>
    <row r="1086" spans="8:8" x14ac:dyDescent="0.2">
      <c r="H1086" s="25"/>
    </row>
    <row r="1087" spans="8:8" x14ac:dyDescent="0.2">
      <c r="H1087" s="25"/>
    </row>
    <row r="1088" spans="8:8" x14ac:dyDescent="0.2">
      <c r="H1088" s="25"/>
    </row>
    <row r="1089" spans="8:8" x14ac:dyDescent="0.2">
      <c r="H1089" s="25"/>
    </row>
    <row r="1090" spans="8:8" x14ac:dyDescent="0.2">
      <c r="H1090" s="25"/>
    </row>
    <row r="1091" spans="8:8" x14ac:dyDescent="0.2">
      <c r="H1091" s="25"/>
    </row>
    <row r="1092" spans="8:8" x14ac:dyDescent="0.2">
      <c r="H1092" s="25"/>
    </row>
    <row r="1093" spans="8:8" x14ac:dyDescent="0.2">
      <c r="H1093" s="25"/>
    </row>
    <row r="1094" spans="8:8" x14ac:dyDescent="0.2">
      <c r="H1094" s="25"/>
    </row>
    <row r="1095" spans="8:8" x14ac:dyDescent="0.2">
      <c r="H1095" s="25"/>
    </row>
    <row r="1096" spans="8:8" x14ac:dyDescent="0.2">
      <c r="H1096" s="25"/>
    </row>
    <row r="1097" spans="8:8" x14ac:dyDescent="0.2">
      <c r="H1097" s="25"/>
    </row>
    <row r="1098" spans="8:8" x14ac:dyDescent="0.2">
      <c r="H1098" s="25"/>
    </row>
    <row r="1099" spans="8:8" x14ac:dyDescent="0.2">
      <c r="H1099" s="25"/>
    </row>
    <row r="1100" spans="8:8" x14ac:dyDescent="0.2">
      <c r="H1100" s="25"/>
    </row>
    <row r="1101" spans="8:8" x14ac:dyDescent="0.2">
      <c r="H1101" s="25"/>
    </row>
    <row r="1102" spans="8:8" x14ac:dyDescent="0.2">
      <c r="H1102" s="25"/>
    </row>
    <row r="1103" spans="8:8" x14ac:dyDescent="0.2">
      <c r="H1103" s="25"/>
    </row>
    <row r="1104" spans="8:8" x14ac:dyDescent="0.2">
      <c r="H1104" s="25"/>
    </row>
    <row r="1105" spans="8:8" x14ac:dyDescent="0.2">
      <c r="H1105" s="25"/>
    </row>
    <row r="1106" spans="8:8" x14ac:dyDescent="0.2">
      <c r="H1106" s="25"/>
    </row>
    <row r="1107" spans="8:8" x14ac:dyDescent="0.2">
      <c r="H1107" s="25"/>
    </row>
    <row r="1108" spans="8:8" x14ac:dyDescent="0.2">
      <c r="H1108" s="25"/>
    </row>
    <row r="1109" spans="8:8" x14ac:dyDescent="0.2">
      <c r="H1109" s="25"/>
    </row>
    <row r="1110" spans="8:8" x14ac:dyDescent="0.2">
      <c r="H1110" s="25"/>
    </row>
    <row r="1111" spans="8:8" x14ac:dyDescent="0.2">
      <c r="H1111" s="25"/>
    </row>
    <row r="1112" spans="8:8" x14ac:dyDescent="0.2">
      <c r="H1112" s="25"/>
    </row>
    <row r="1113" spans="8:8" x14ac:dyDescent="0.2">
      <c r="H1113" s="25"/>
    </row>
    <row r="1114" spans="8:8" x14ac:dyDescent="0.2">
      <c r="H1114" s="25"/>
    </row>
    <row r="1115" spans="8:8" x14ac:dyDescent="0.2">
      <c r="H1115" s="25"/>
    </row>
    <row r="1116" spans="8:8" x14ac:dyDescent="0.2">
      <c r="H1116" s="25"/>
    </row>
    <row r="1117" spans="8:8" x14ac:dyDescent="0.2">
      <c r="H1117" s="25"/>
    </row>
    <row r="1118" spans="8:8" x14ac:dyDescent="0.2">
      <c r="H1118" s="25"/>
    </row>
    <row r="1119" spans="8:8" x14ac:dyDescent="0.2">
      <c r="H1119" s="25"/>
    </row>
    <row r="1120" spans="8:8" x14ac:dyDescent="0.2">
      <c r="H1120" s="25"/>
    </row>
    <row r="1121" spans="8:8" x14ac:dyDescent="0.2">
      <c r="H1121" s="25"/>
    </row>
    <row r="1122" spans="8:8" x14ac:dyDescent="0.2">
      <c r="H1122" s="25"/>
    </row>
    <row r="1123" spans="8:8" x14ac:dyDescent="0.2">
      <c r="H1123" s="25"/>
    </row>
    <row r="1124" spans="8:8" x14ac:dyDescent="0.2">
      <c r="H1124" s="25"/>
    </row>
    <row r="1125" spans="8:8" x14ac:dyDescent="0.2">
      <c r="H1125" s="25"/>
    </row>
    <row r="1126" spans="8:8" x14ac:dyDescent="0.2">
      <c r="H1126" s="25"/>
    </row>
    <row r="1127" spans="8:8" x14ac:dyDescent="0.2">
      <c r="H1127" s="25"/>
    </row>
    <row r="1128" spans="8:8" x14ac:dyDescent="0.2">
      <c r="H1128" s="25"/>
    </row>
    <row r="1129" spans="8:8" x14ac:dyDescent="0.2">
      <c r="H1129" s="25"/>
    </row>
    <row r="1130" spans="8:8" x14ac:dyDescent="0.2">
      <c r="H1130" s="25"/>
    </row>
    <row r="1131" spans="8:8" x14ac:dyDescent="0.2">
      <c r="H1131" s="25"/>
    </row>
    <row r="1132" spans="8:8" x14ac:dyDescent="0.2">
      <c r="H1132" s="25"/>
    </row>
    <row r="1133" spans="8:8" x14ac:dyDescent="0.2">
      <c r="H1133" s="25"/>
    </row>
    <row r="1134" spans="8:8" x14ac:dyDescent="0.2">
      <c r="H1134" s="25"/>
    </row>
    <row r="1135" spans="8:8" x14ac:dyDescent="0.2">
      <c r="H1135" s="25"/>
    </row>
    <row r="1136" spans="8:8" x14ac:dyDescent="0.2">
      <c r="H1136" s="25"/>
    </row>
    <row r="1137" spans="8:8" x14ac:dyDescent="0.2">
      <c r="H1137" s="25"/>
    </row>
    <row r="1138" spans="8:8" x14ac:dyDescent="0.2">
      <c r="H1138" s="25"/>
    </row>
    <row r="1139" spans="8:8" x14ac:dyDescent="0.2">
      <c r="H1139" s="25"/>
    </row>
    <row r="1140" spans="8:8" x14ac:dyDescent="0.2">
      <c r="H1140" s="25"/>
    </row>
    <row r="1141" spans="8:8" x14ac:dyDescent="0.2">
      <c r="H1141" s="25"/>
    </row>
    <row r="1142" spans="8:8" x14ac:dyDescent="0.2">
      <c r="H1142" s="25"/>
    </row>
    <row r="1143" spans="8:8" x14ac:dyDescent="0.2">
      <c r="H1143" s="25"/>
    </row>
    <row r="1144" spans="8:8" x14ac:dyDescent="0.2">
      <c r="H1144" s="25"/>
    </row>
    <row r="1145" spans="8:8" x14ac:dyDescent="0.2">
      <c r="H1145" s="25"/>
    </row>
    <row r="1146" spans="8:8" x14ac:dyDescent="0.2">
      <c r="H1146" s="25"/>
    </row>
    <row r="1147" spans="8:8" x14ac:dyDescent="0.2">
      <c r="H1147" s="25"/>
    </row>
    <row r="1148" spans="8:8" x14ac:dyDescent="0.2">
      <c r="H1148" s="25"/>
    </row>
    <row r="1149" spans="8:8" x14ac:dyDescent="0.2">
      <c r="H1149" s="25"/>
    </row>
    <row r="1150" spans="8:8" x14ac:dyDescent="0.2">
      <c r="H1150" s="25"/>
    </row>
    <row r="1151" spans="8:8" x14ac:dyDescent="0.2">
      <c r="H1151" s="25"/>
    </row>
    <row r="1152" spans="8:8" x14ac:dyDescent="0.2">
      <c r="H1152" s="25"/>
    </row>
    <row r="1153" spans="8:8" x14ac:dyDescent="0.2">
      <c r="H1153" s="25"/>
    </row>
    <row r="1154" spans="8:8" x14ac:dyDescent="0.2">
      <c r="H1154" s="25"/>
    </row>
    <row r="1155" spans="8:8" x14ac:dyDescent="0.2">
      <c r="H1155" s="25"/>
    </row>
    <row r="1156" spans="8:8" x14ac:dyDescent="0.2">
      <c r="H1156" s="25"/>
    </row>
    <row r="1157" spans="8:8" x14ac:dyDescent="0.2">
      <c r="H1157" s="25"/>
    </row>
    <row r="1158" spans="8:8" x14ac:dyDescent="0.2">
      <c r="H1158" s="25"/>
    </row>
    <row r="1159" spans="8:8" x14ac:dyDescent="0.2">
      <c r="H1159" s="25"/>
    </row>
    <row r="1160" spans="8:8" x14ac:dyDescent="0.2">
      <c r="H1160" s="25"/>
    </row>
    <row r="1161" spans="8:8" x14ac:dyDescent="0.2">
      <c r="H1161" s="25"/>
    </row>
    <row r="1162" spans="8:8" x14ac:dyDescent="0.2">
      <c r="H1162" s="25"/>
    </row>
    <row r="1163" spans="8:8" x14ac:dyDescent="0.2">
      <c r="H1163" s="25"/>
    </row>
    <row r="1164" spans="8:8" x14ac:dyDescent="0.2">
      <c r="H1164" s="25"/>
    </row>
    <row r="1165" spans="8:8" x14ac:dyDescent="0.2">
      <c r="H1165" s="25"/>
    </row>
    <row r="1166" spans="8:8" x14ac:dyDescent="0.2">
      <c r="H1166" s="25"/>
    </row>
    <row r="1167" spans="8:8" x14ac:dyDescent="0.2">
      <c r="H1167" s="25"/>
    </row>
    <row r="1168" spans="8:8" x14ac:dyDescent="0.2">
      <c r="H1168" s="25"/>
    </row>
    <row r="1169" spans="8:8" x14ac:dyDescent="0.2">
      <c r="H1169" s="25"/>
    </row>
    <row r="1170" spans="8:8" x14ac:dyDescent="0.2">
      <c r="H1170" s="25"/>
    </row>
    <row r="1171" spans="8:8" x14ac:dyDescent="0.2">
      <c r="H1171" s="25"/>
    </row>
    <row r="1172" spans="8:8" x14ac:dyDescent="0.2">
      <c r="H1172" s="25"/>
    </row>
    <row r="1173" spans="8:8" x14ac:dyDescent="0.2">
      <c r="H1173" s="25"/>
    </row>
    <row r="1174" spans="8:8" x14ac:dyDescent="0.2">
      <c r="H1174" s="25"/>
    </row>
    <row r="1175" spans="8:8" x14ac:dyDescent="0.2">
      <c r="H1175" s="25"/>
    </row>
    <row r="1176" spans="8:8" x14ac:dyDescent="0.2">
      <c r="H1176" s="25"/>
    </row>
    <row r="1177" spans="8:8" x14ac:dyDescent="0.2">
      <c r="H1177" s="25"/>
    </row>
    <row r="1178" spans="8:8" x14ac:dyDescent="0.2">
      <c r="H1178" s="25"/>
    </row>
    <row r="1179" spans="8:8" x14ac:dyDescent="0.2">
      <c r="H1179" s="25"/>
    </row>
    <row r="1180" spans="8:8" x14ac:dyDescent="0.2">
      <c r="H1180" s="25"/>
    </row>
    <row r="1181" spans="8:8" x14ac:dyDescent="0.2">
      <c r="H1181" s="25"/>
    </row>
    <row r="1182" spans="8:8" x14ac:dyDescent="0.2">
      <c r="H1182" s="25"/>
    </row>
    <row r="1183" spans="8:8" x14ac:dyDescent="0.2">
      <c r="H1183" s="25"/>
    </row>
    <row r="1184" spans="8:8" x14ac:dyDescent="0.2">
      <c r="H1184" s="25"/>
    </row>
    <row r="1185" spans="8:8" x14ac:dyDescent="0.2">
      <c r="H1185" s="25"/>
    </row>
    <row r="1186" spans="8:8" x14ac:dyDescent="0.2">
      <c r="H1186" s="25"/>
    </row>
    <row r="1187" spans="8:8" x14ac:dyDescent="0.2">
      <c r="H1187" s="25"/>
    </row>
    <row r="1188" spans="8:8" x14ac:dyDescent="0.2">
      <c r="H1188" s="25"/>
    </row>
    <row r="1189" spans="8:8" x14ac:dyDescent="0.2">
      <c r="H1189" s="25"/>
    </row>
    <row r="1190" spans="8:8" x14ac:dyDescent="0.2">
      <c r="H1190" s="25"/>
    </row>
    <row r="1191" spans="8:8" x14ac:dyDescent="0.2">
      <c r="H1191" s="25"/>
    </row>
    <row r="1192" spans="8:8" x14ac:dyDescent="0.2">
      <c r="H1192" s="25"/>
    </row>
    <row r="1193" spans="8:8" x14ac:dyDescent="0.2">
      <c r="H1193" s="25"/>
    </row>
    <row r="1194" spans="8:8" x14ac:dyDescent="0.2">
      <c r="H1194" s="25"/>
    </row>
    <row r="1195" spans="8:8" x14ac:dyDescent="0.2">
      <c r="H1195" s="25"/>
    </row>
    <row r="1196" spans="8:8" x14ac:dyDescent="0.2">
      <c r="H1196" s="25"/>
    </row>
    <row r="1197" spans="8:8" x14ac:dyDescent="0.2">
      <c r="H1197" s="25"/>
    </row>
    <row r="1198" spans="8:8" x14ac:dyDescent="0.2">
      <c r="H1198" s="25"/>
    </row>
    <row r="1199" spans="8:8" x14ac:dyDescent="0.2">
      <c r="H1199" s="25"/>
    </row>
    <row r="1200" spans="8:8" x14ac:dyDescent="0.2">
      <c r="H1200" s="25"/>
    </row>
    <row r="1201" spans="8:8" x14ac:dyDescent="0.2">
      <c r="H1201" s="25"/>
    </row>
    <row r="1202" spans="8:8" x14ac:dyDescent="0.2">
      <c r="H1202" s="25"/>
    </row>
    <row r="1203" spans="8:8" x14ac:dyDescent="0.2">
      <c r="H1203" s="25"/>
    </row>
    <row r="1204" spans="8:8" x14ac:dyDescent="0.2">
      <c r="H1204" s="25"/>
    </row>
    <row r="1205" spans="8:8" x14ac:dyDescent="0.2">
      <c r="H1205" s="25"/>
    </row>
    <row r="1206" spans="8:8" x14ac:dyDescent="0.2">
      <c r="H1206" s="25"/>
    </row>
    <row r="1207" spans="8:8" x14ac:dyDescent="0.2">
      <c r="H1207" s="25"/>
    </row>
    <row r="1208" spans="8:8" x14ac:dyDescent="0.2">
      <c r="H1208" s="25"/>
    </row>
    <row r="1209" spans="8:8" x14ac:dyDescent="0.2">
      <c r="H1209" s="25"/>
    </row>
    <row r="1210" spans="8:8" x14ac:dyDescent="0.2">
      <c r="H1210" s="25"/>
    </row>
    <row r="1211" spans="8:8" x14ac:dyDescent="0.2">
      <c r="H1211" s="25"/>
    </row>
    <row r="1212" spans="8:8" x14ac:dyDescent="0.2">
      <c r="H1212" s="25"/>
    </row>
    <row r="1213" spans="8:8" x14ac:dyDescent="0.2">
      <c r="H1213" s="25"/>
    </row>
    <row r="1214" spans="8:8" x14ac:dyDescent="0.2">
      <c r="H1214" s="25"/>
    </row>
    <row r="1215" spans="8:8" x14ac:dyDescent="0.2">
      <c r="H1215" s="25"/>
    </row>
    <row r="1216" spans="8:8" x14ac:dyDescent="0.2">
      <c r="H1216" s="25"/>
    </row>
    <row r="1217" spans="8:8" x14ac:dyDescent="0.2">
      <c r="H1217" s="25"/>
    </row>
    <row r="1218" spans="8:8" x14ac:dyDescent="0.2">
      <c r="H1218" s="25"/>
    </row>
    <row r="1219" spans="8:8" x14ac:dyDescent="0.2">
      <c r="H1219" s="25"/>
    </row>
    <row r="1220" spans="8:8" x14ac:dyDescent="0.2">
      <c r="H1220" s="25"/>
    </row>
    <row r="1221" spans="8:8" x14ac:dyDescent="0.2">
      <c r="H1221" s="25"/>
    </row>
    <row r="1222" spans="8:8" x14ac:dyDescent="0.2">
      <c r="H1222" s="25"/>
    </row>
    <row r="1223" spans="8:8" x14ac:dyDescent="0.2">
      <c r="H1223" s="25"/>
    </row>
    <row r="1224" spans="8:8" x14ac:dyDescent="0.2">
      <c r="H1224" s="25"/>
    </row>
    <row r="1225" spans="8:8" x14ac:dyDescent="0.2">
      <c r="H1225" s="25"/>
    </row>
    <row r="1226" spans="8:8" x14ac:dyDescent="0.2">
      <c r="H1226" s="25"/>
    </row>
    <row r="1227" spans="8:8" x14ac:dyDescent="0.2">
      <c r="H1227" s="25"/>
    </row>
    <row r="1228" spans="8:8" x14ac:dyDescent="0.2">
      <c r="H1228" s="25"/>
    </row>
    <row r="1229" spans="8:8" x14ac:dyDescent="0.2">
      <c r="H1229" s="25"/>
    </row>
    <row r="1230" spans="8:8" x14ac:dyDescent="0.2">
      <c r="H1230" s="25"/>
    </row>
    <row r="1231" spans="8:8" x14ac:dyDescent="0.2">
      <c r="H1231" s="25"/>
    </row>
    <row r="1232" spans="8:8" x14ac:dyDescent="0.2">
      <c r="H1232" s="25"/>
    </row>
    <row r="1233" spans="8:8" x14ac:dyDescent="0.2">
      <c r="H1233" s="25"/>
    </row>
    <row r="1234" spans="8:8" x14ac:dyDescent="0.2">
      <c r="H1234" s="25"/>
    </row>
    <row r="1235" spans="8:8" x14ac:dyDescent="0.2">
      <c r="H1235" s="25"/>
    </row>
    <row r="1236" spans="8:8" x14ac:dyDescent="0.2">
      <c r="H1236" s="25"/>
    </row>
    <row r="1237" spans="8:8" x14ac:dyDescent="0.2">
      <c r="H1237" s="25"/>
    </row>
    <row r="1238" spans="8:8" x14ac:dyDescent="0.2">
      <c r="H1238" s="25"/>
    </row>
    <row r="1239" spans="8:8" x14ac:dyDescent="0.2">
      <c r="H1239" s="25"/>
    </row>
    <row r="1240" spans="8:8" x14ac:dyDescent="0.2">
      <c r="H1240" s="25"/>
    </row>
    <row r="1241" spans="8:8" x14ac:dyDescent="0.2">
      <c r="H1241" s="25"/>
    </row>
    <row r="1242" spans="8:8" x14ac:dyDescent="0.2">
      <c r="H1242" s="25"/>
    </row>
    <row r="1243" spans="8:8" x14ac:dyDescent="0.2">
      <c r="H1243" s="25"/>
    </row>
    <row r="1244" spans="8:8" x14ac:dyDescent="0.2">
      <c r="H1244" s="25"/>
    </row>
    <row r="1245" spans="8:8" x14ac:dyDescent="0.2">
      <c r="H1245" s="25"/>
    </row>
    <row r="1246" spans="8:8" x14ac:dyDescent="0.2">
      <c r="H1246" s="25"/>
    </row>
    <row r="1247" spans="8:8" x14ac:dyDescent="0.2">
      <c r="H1247" s="25"/>
    </row>
    <row r="1248" spans="8:8" x14ac:dyDescent="0.2">
      <c r="H1248" s="25"/>
    </row>
    <row r="1249" spans="8:8" x14ac:dyDescent="0.2">
      <c r="H1249" s="25"/>
    </row>
    <row r="1250" spans="8:8" x14ac:dyDescent="0.2">
      <c r="H1250" s="25"/>
    </row>
    <row r="1251" spans="8:8" x14ac:dyDescent="0.2">
      <c r="H1251" s="25"/>
    </row>
    <row r="1252" spans="8:8" x14ac:dyDescent="0.2">
      <c r="H1252" s="25"/>
    </row>
    <row r="1253" spans="8:8" x14ac:dyDescent="0.2">
      <c r="H1253" s="25"/>
    </row>
    <row r="1254" spans="8:8" x14ac:dyDescent="0.2">
      <c r="H1254" s="25"/>
    </row>
    <row r="1255" spans="8:8" x14ac:dyDescent="0.2">
      <c r="H1255" s="25"/>
    </row>
    <row r="1256" spans="8:8" x14ac:dyDescent="0.2">
      <c r="H1256" s="25"/>
    </row>
    <row r="1257" spans="8:8" x14ac:dyDescent="0.2">
      <c r="H1257" s="25"/>
    </row>
    <row r="1258" spans="8:8" x14ac:dyDescent="0.2">
      <c r="H1258" s="25"/>
    </row>
    <row r="1259" spans="8:8" x14ac:dyDescent="0.2">
      <c r="H1259" s="25"/>
    </row>
    <row r="1260" spans="8:8" x14ac:dyDescent="0.2">
      <c r="H1260" s="25"/>
    </row>
    <row r="1261" spans="8:8" x14ac:dyDescent="0.2">
      <c r="H1261" s="25"/>
    </row>
    <row r="1262" spans="8:8" x14ac:dyDescent="0.2">
      <c r="H1262" s="25"/>
    </row>
    <row r="1263" spans="8:8" x14ac:dyDescent="0.2">
      <c r="H1263" s="25"/>
    </row>
    <row r="1264" spans="8:8" x14ac:dyDescent="0.2">
      <c r="H1264" s="25"/>
    </row>
    <row r="1265" spans="8:8" x14ac:dyDescent="0.2">
      <c r="H1265" s="25"/>
    </row>
    <row r="1266" spans="8:8" x14ac:dyDescent="0.2">
      <c r="H1266" s="25"/>
    </row>
    <row r="1267" spans="8:8" x14ac:dyDescent="0.2">
      <c r="H1267" s="25"/>
    </row>
    <row r="1268" spans="8:8" x14ac:dyDescent="0.2">
      <c r="H1268" s="25"/>
    </row>
    <row r="1269" spans="8:8" x14ac:dyDescent="0.2">
      <c r="H1269" s="25"/>
    </row>
    <row r="1270" spans="8:8" x14ac:dyDescent="0.2">
      <c r="H1270" s="25"/>
    </row>
    <row r="1271" spans="8:8" x14ac:dyDescent="0.2">
      <c r="H1271" s="25"/>
    </row>
    <row r="1272" spans="8:8" x14ac:dyDescent="0.2">
      <c r="H1272" s="25"/>
    </row>
    <row r="1273" spans="8:8" x14ac:dyDescent="0.2">
      <c r="H1273" s="25"/>
    </row>
    <row r="1274" spans="8:8" x14ac:dyDescent="0.2">
      <c r="H1274" s="25"/>
    </row>
    <row r="1275" spans="8:8" x14ac:dyDescent="0.2">
      <c r="H1275" s="25"/>
    </row>
    <row r="1276" spans="8:8" x14ac:dyDescent="0.2">
      <c r="H1276" s="25"/>
    </row>
    <row r="1277" spans="8:8" x14ac:dyDescent="0.2">
      <c r="H1277" s="25"/>
    </row>
    <row r="1278" spans="8:8" x14ac:dyDescent="0.2">
      <c r="H1278" s="25"/>
    </row>
    <row r="1279" spans="8:8" x14ac:dyDescent="0.2">
      <c r="H1279" s="25"/>
    </row>
    <row r="1280" spans="8:8" x14ac:dyDescent="0.2">
      <c r="H1280" s="25"/>
    </row>
    <row r="1281" spans="8:8" x14ac:dyDescent="0.2">
      <c r="H1281" s="25"/>
    </row>
    <row r="1282" spans="8:8" x14ac:dyDescent="0.2">
      <c r="H1282" s="25"/>
    </row>
    <row r="1283" spans="8:8" x14ac:dyDescent="0.2">
      <c r="H1283" s="25"/>
    </row>
    <row r="1284" spans="8:8" x14ac:dyDescent="0.2">
      <c r="H1284" s="25"/>
    </row>
    <row r="1285" spans="8:8" x14ac:dyDescent="0.2">
      <c r="H1285" s="25"/>
    </row>
    <row r="1286" spans="8:8" x14ac:dyDescent="0.2">
      <c r="H1286" s="25"/>
    </row>
    <row r="1287" spans="8:8" x14ac:dyDescent="0.2">
      <c r="H1287" s="25"/>
    </row>
    <row r="1288" spans="8:8" x14ac:dyDescent="0.2">
      <c r="H1288" s="25"/>
    </row>
    <row r="1289" spans="8:8" x14ac:dyDescent="0.2">
      <c r="H1289" s="25"/>
    </row>
    <row r="1290" spans="8:8" x14ac:dyDescent="0.2">
      <c r="H1290" s="25"/>
    </row>
    <row r="1291" spans="8:8" x14ac:dyDescent="0.2">
      <c r="H1291" s="25"/>
    </row>
    <row r="1292" spans="8:8" x14ac:dyDescent="0.2">
      <c r="H1292" s="25"/>
    </row>
    <row r="1293" spans="8:8" x14ac:dyDescent="0.2">
      <c r="H1293" s="25"/>
    </row>
    <row r="1294" spans="8:8" x14ac:dyDescent="0.2">
      <c r="H1294" s="25"/>
    </row>
    <row r="1295" spans="8:8" x14ac:dyDescent="0.2">
      <c r="H1295" s="25"/>
    </row>
    <row r="1296" spans="8:8" x14ac:dyDescent="0.2">
      <c r="H1296" s="25"/>
    </row>
    <row r="1297" spans="8:8" x14ac:dyDescent="0.2">
      <c r="H1297" s="25"/>
    </row>
    <row r="1298" spans="8:8" x14ac:dyDescent="0.2">
      <c r="H1298" s="25"/>
    </row>
    <row r="1299" spans="8:8" x14ac:dyDescent="0.2">
      <c r="H1299" s="25"/>
    </row>
    <row r="1300" spans="8:8" x14ac:dyDescent="0.2">
      <c r="H1300" s="25"/>
    </row>
    <row r="1301" spans="8:8" x14ac:dyDescent="0.2">
      <c r="H1301" s="25"/>
    </row>
    <row r="1302" spans="8:8" x14ac:dyDescent="0.2">
      <c r="H1302" s="25"/>
    </row>
    <row r="1303" spans="8:8" x14ac:dyDescent="0.2">
      <c r="H1303" s="25"/>
    </row>
    <row r="1304" spans="8:8" x14ac:dyDescent="0.2">
      <c r="H1304" s="25"/>
    </row>
    <row r="1305" spans="8:8" x14ac:dyDescent="0.2">
      <c r="H1305" s="25"/>
    </row>
    <row r="1306" spans="8:8" x14ac:dyDescent="0.2">
      <c r="H1306" s="25"/>
    </row>
    <row r="1307" spans="8:8" x14ac:dyDescent="0.2">
      <c r="H1307" s="25"/>
    </row>
    <row r="1308" spans="8:8" x14ac:dyDescent="0.2">
      <c r="H1308" s="25"/>
    </row>
    <row r="1309" spans="8:8" x14ac:dyDescent="0.2">
      <c r="H1309" s="25"/>
    </row>
    <row r="1310" spans="8:8" x14ac:dyDescent="0.2">
      <c r="H1310" s="25"/>
    </row>
    <row r="1311" spans="8:8" x14ac:dyDescent="0.2">
      <c r="H1311" s="25"/>
    </row>
    <row r="1312" spans="8:8" x14ac:dyDescent="0.2">
      <c r="H1312" s="25"/>
    </row>
    <row r="1313" spans="8:8" x14ac:dyDescent="0.2">
      <c r="H1313" s="25"/>
    </row>
    <row r="1314" spans="8:8" x14ac:dyDescent="0.2">
      <c r="H1314" s="25"/>
    </row>
    <row r="1315" spans="8:8" x14ac:dyDescent="0.2">
      <c r="H1315" s="25"/>
    </row>
    <row r="1316" spans="8:8" x14ac:dyDescent="0.2">
      <c r="H1316" s="25"/>
    </row>
    <row r="1317" spans="8:8" x14ac:dyDescent="0.2">
      <c r="H1317" s="25"/>
    </row>
    <row r="1318" spans="8:8" x14ac:dyDescent="0.2">
      <c r="H1318" s="25"/>
    </row>
    <row r="1319" spans="8:8" x14ac:dyDescent="0.2">
      <c r="H1319" s="25"/>
    </row>
    <row r="1320" spans="8:8" x14ac:dyDescent="0.2">
      <c r="H1320" s="25"/>
    </row>
    <row r="1321" spans="8:8" x14ac:dyDescent="0.2">
      <c r="H1321" s="25"/>
    </row>
    <row r="1322" spans="8:8" x14ac:dyDescent="0.2">
      <c r="H1322" s="25"/>
    </row>
    <row r="1323" spans="8:8" x14ac:dyDescent="0.2">
      <c r="H1323" s="25"/>
    </row>
    <row r="1324" spans="8:8" x14ac:dyDescent="0.2">
      <c r="H1324" s="25"/>
    </row>
    <row r="1325" spans="8:8" x14ac:dyDescent="0.2">
      <c r="H1325" s="25"/>
    </row>
    <row r="1326" spans="8:8" x14ac:dyDescent="0.2">
      <c r="H1326" s="25"/>
    </row>
    <row r="1327" spans="8:8" x14ac:dyDescent="0.2">
      <c r="H1327" s="25"/>
    </row>
    <row r="1328" spans="8:8" x14ac:dyDescent="0.2">
      <c r="H1328" s="25"/>
    </row>
    <row r="1329" spans="8:8" x14ac:dyDescent="0.2">
      <c r="H1329" s="25"/>
    </row>
    <row r="1330" spans="8:8" x14ac:dyDescent="0.2">
      <c r="H1330" s="25"/>
    </row>
    <row r="1331" spans="8:8" x14ac:dyDescent="0.2">
      <c r="H1331" s="25"/>
    </row>
    <row r="1332" spans="8:8" x14ac:dyDescent="0.2">
      <c r="H1332" s="25"/>
    </row>
    <row r="1333" spans="8:8" x14ac:dyDescent="0.2">
      <c r="H1333" s="25"/>
    </row>
    <row r="1334" spans="8:8" x14ac:dyDescent="0.2">
      <c r="H1334" s="25"/>
    </row>
    <row r="1335" spans="8:8" x14ac:dyDescent="0.2">
      <c r="H1335" s="25"/>
    </row>
    <row r="1336" spans="8:8" x14ac:dyDescent="0.2">
      <c r="H1336" s="25"/>
    </row>
    <row r="1337" spans="8:8" x14ac:dyDescent="0.2">
      <c r="H1337" s="25"/>
    </row>
    <row r="1338" spans="8:8" x14ac:dyDescent="0.2">
      <c r="H1338" s="25"/>
    </row>
    <row r="1339" spans="8:8" x14ac:dyDescent="0.2">
      <c r="H1339" s="25"/>
    </row>
    <row r="1340" spans="8:8" x14ac:dyDescent="0.2">
      <c r="H1340" s="25"/>
    </row>
    <row r="1341" spans="8:8" x14ac:dyDescent="0.2">
      <c r="H1341" s="25"/>
    </row>
    <row r="1342" spans="8:8" x14ac:dyDescent="0.2">
      <c r="H1342" s="25"/>
    </row>
    <row r="1343" spans="8:8" x14ac:dyDescent="0.2">
      <c r="H1343" s="25"/>
    </row>
    <row r="1344" spans="8:8" x14ac:dyDescent="0.2">
      <c r="H1344" s="25"/>
    </row>
    <row r="1345" spans="8:8" x14ac:dyDescent="0.2">
      <c r="H1345" s="25"/>
    </row>
    <row r="1346" spans="8:8" x14ac:dyDescent="0.2">
      <c r="H1346" s="25"/>
    </row>
    <row r="1347" spans="8:8" x14ac:dyDescent="0.2">
      <c r="H1347" s="25"/>
    </row>
    <row r="1348" spans="8:8" x14ac:dyDescent="0.2">
      <c r="H1348" s="25"/>
    </row>
    <row r="1349" spans="8:8" x14ac:dyDescent="0.2">
      <c r="H1349" s="25"/>
    </row>
    <row r="1350" spans="8:8" x14ac:dyDescent="0.2">
      <c r="H1350" s="25"/>
    </row>
    <row r="1351" spans="8:8" x14ac:dyDescent="0.2">
      <c r="H1351" s="25"/>
    </row>
    <row r="1352" spans="8:8" x14ac:dyDescent="0.2">
      <c r="H1352" s="25"/>
    </row>
    <row r="1353" spans="8:8" x14ac:dyDescent="0.2">
      <c r="H1353" s="25"/>
    </row>
    <row r="1354" spans="8:8" x14ac:dyDescent="0.2">
      <c r="H1354" s="25"/>
    </row>
    <row r="1355" spans="8:8" x14ac:dyDescent="0.2">
      <c r="H1355" s="25"/>
    </row>
    <row r="1356" spans="8:8" x14ac:dyDescent="0.2">
      <c r="H1356" s="25"/>
    </row>
    <row r="1357" spans="8:8" x14ac:dyDescent="0.2">
      <c r="H1357" s="25"/>
    </row>
    <row r="1358" spans="8:8" x14ac:dyDescent="0.2">
      <c r="H1358" s="25"/>
    </row>
    <row r="1359" spans="8:8" x14ac:dyDescent="0.2">
      <c r="H1359" s="25"/>
    </row>
    <row r="1360" spans="8:8" x14ac:dyDescent="0.2">
      <c r="H1360" s="25"/>
    </row>
    <row r="1361" spans="8:8" x14ac:dyDescent="0.2">
      <c r="H1361" s="25"/>
    </row>
    <row r="1362" spans="8:8" x14ac:dyDescent="0.2">
      <c r="H1362" s="25"/>
    </row>
    <row r="1363" spans="8:8" x14ac:dyDescent="0.2">
      <c r="H1363" s="25"/>
    </row>
    <row r="1364" spans="8:8" x14ac:dyDescent="0.2">
      <c r="H1364" s="25"/>
    </row>
    <row r="1365" spans="8:8" x14ac:dyDescent="0.2">
      <c r="H1365" s="25"/>
    </row>
    <row r="1366" spans="8:8" x14ac:dyDescent="0.2">
      <c r="H1366" s="25"/>
    </row>
    <row r="1367" spans="8:8" x14ac:dyDescent="0.2">
      <c r="H1367" s="25"/>
    </row>
    <row r="1368" spans="8:8" x14ac:dyDescent="0.2">
      <c r="H1368" s="25"/>
    </row>
    <row r="1369" spans="8:8" x14ac:dyDescent="0.2">
      <c r="H1369" s="25"/>
    </row>
    <row r="1370" spans="8:8" x14ac:dyDescent="0.2">
      <c r="H1370" s="25"/>
    </row>
    <row r="1371" spans="8:8" x14ac:dyDescent="0.2">
      <c r="H1371" s="25"/>
    </row>
    <row r="1372" spans="8:8" x14ac:dyDescent="0.2">
      <c r="H1372" s="25"/>
    </row>
    <row r="1373" spans="8:8" x14ac:dyDescent="0.2">
      <c r="H1373" s="25"/>
    </row>
    <row r="1374" spans="8:8" x14ac:dyDescent="0.2">
      <c r="H1374" s="25"/>
    </row>
    <row r="1375" spans="8:8" x14ac:dyDescent="0.2">
      <c r="H1375" s="25"/>
    </row>
    <row r="1376" spans="8:8" x14ac:dyDescent="0.2">
      <c r="H1376" s="25"/>
    </row>
    <row r="1377" spans="8:8" x14ac:dyDescent="0.2">
      <c r="H1377" s="25"/>
    </row>
    <row r="1378" spans="8:8" x14ac:dyDescent="0.2">
      <c r="H1378" s="25"/>
    </row>
    <row r="1379" spans="8:8" x14ac:dyDescent="0.2">
      <c r="H1379" s="25"/>
    </row>
    <row r="1380" spans="8:8" x14ac:dyDescent="0.2">
      <c r="H1380" s="25"/>
    </row>
    <row r="1381" spans="8:8" x14ac:dyDescent="0.2">
      <c r="H1381" s="25"/>
    </row>
    <row r="1382" spans="8:8" x14ac:dyDescent="0.2">
      <c r="H1382" s="25"/>
    </row>
    <row r="1383" spans="8:8" x14ac:dyDescent="0.2">
      <c r="H1383" s="25"/>
    </row>
    <row r="1384" spans="8:8" x14ac:dyDescent="0.2">
      <c r="H1384" s="25"/>
    </row>
    <row r="1385" spans="8:8" x14ac:dyDescent="0.2">
      <c r="H1385" s="25"/>
    </row>
    <row r="1386" spans="8:8" x14ac:dyDescent="0.2">
      <c r="H1386" s="25"/>
    </row>
    <row r="1387" spans="8:8" x14ac:dyDescent="0.2">
      <c r="H1387" s="25"/>
    </row>
    <row r="1388" spans="8:8" x14ac:dyDescent="0.2">
      <c r="H1388" s="25"/>
    </row>
    <row r="1389" spans="8:8" x14ac:dyDescent="0.2">
      <c r="H1389" s="25"/>
    </row>
    <row r="1390" spans="8:8" x14ac:dyDescent="0.2">
      <c r="H1390" s="25"/>
    </row>
    <row r="1391" spans="8:8" x14ac:dyDescent="0.2">
      <c r="H1391" s="25"/>
    </row>
    <row r="1392" spans="8:8" x14ac:dyDescent="0.2">
      <c r="H1392" s="25"/>
    </row>
    <row r="1393" spans="8:8" x14ac:dyDescent="0.2">
      <c r="H1393" s="25"/>
    </row>
    <row r="1394" spans="8:8" x14ac:dyDescent="0.2">
      <c r="H1394" s="25"/>
    </row>
    <row r="1395" spans="8:8" x14ac:dyDescent="0.2">
      <c r="H1395" s="25"/>
    </row>
    <row r="1396" spans="8:8" x14ac:dyDescent="0.2">
      <c r="H1396" s="25"/>
    </row>
    <row r="1397" spans="8:8" x14ac:dyDescent="0.2">
      <c r="H1397" s="25"/>
    </row>
    <row r="1398" spans="8:8" x14ac:dyDescent="0.2">
      <c r="H1398" s="25"/>
    </row>
    <row r="1399" spans="8:8" x14ac:dyDescent="0.2">
      <c r="H1399" s="25"/>
    </row>
    <row r="1400" spans="8:8" x14ac:dyDescent="0.2">
      <c r="H1400" s="25"/>
    </row>
    <row r="1401" spans="8:8" x14ac:dyDescent="0.2">
      <c r="H1401" s="25"/>
    </row>
    <row r="1402" spans="8:8" x14ac:dyDescent="0.2">
      <c r="H1402" s="25"/>
    </row>
    <row r="1403" spans="8:8" x14ac:dyDescent="0.2">
      <c r="H1403" s="25"/>
    </row>
    <row r="1404" spans="8:8" x14ac:dyDescent="0.2">
      <c r="H1404" s="25"/>
    </row>
    <row r="1405" spans="8:8" x14ac:dyDescent="0.2">
      <c r="H1405" s="25"/>
    </row>
    <row r="1406" spans="8:8" x14ac:dyDescent="0.2">
      <c r="H1406" s="25"/>
    </row>
    <row r="1407" spans="8:8" x14ac:dyDescent="0.2">
      <c r="H1407" s="25"/>
    </row>
    <row r="1408" spans="8:8" x14ac:dyDescent="0.2">
      <c r="H1408" s="25"/>
    </row>
    <row r="1409" spans="8:8" x14ac:dyDescent="0.2">
      <c r="H1409" s="25"/>
    </row>
    <row r="1410" spans="8:8" x14ac:dyDescent="0.2">
      <c r="H1410" s="25"/>
    </row>
    <row r="1411" spans="8:8" x14ac:dyDescent="0.2">
      <c r="H1411" s="25"/>
    </row>
    <row r="1412" spans="8:8" x14ac:dyDescent="0.2">
      <c r="H1412" s="25"/>
    </row>
    <row r="1413" spans="8:8" x14ac:dyDescent="0.2">
      <c r="H1413" s="25"/>
    </row>
    <row r="1414" spans="8:8" x14ac:dyDescent="0.2">
      <c r="H1414" s="25"/>
    </row>
    <row r="1415" spans="8:8" x14ac:dyDescent="0.2">
      <c r="H1415" s="25"/>
    </row>
    <row r="1416" spans="8:8" x14ac:dyDescent="0.2">
      <c r="H1416" s="25"/>
    </row>
    <row r="1417" spans="8:8" x14ac:dyDescent="0.2">
      <c r="H1417" s="25"/>
    </row>
    <row r="1418" spans="8:8" x14ac:dyDescent="0.2">
      <c r="H1418" s="25"/>
    </row>
    <row r="1419" spans="8:8" x14ac:dyDescent="0.2">
      <c r="H1419" s="25"/>
    </row>
    <row r="1420" spans="8:8" x14ac:dyDescent="0.2">
      <c r="H1420" s="25"/>
    </row>
    <row r="1421" spans="8:8" x14ac:dyDescent="0.2">
      <c r="H1421" s="25"/>
    </row>
    <row r="1422" spans="8:8" x14ac:dyDescent="0.2">
      <c r="H1422" s="25"/>
    </row>
    <row r="1423" spans="8:8" x14ac:dyDescent="0.2">
      <c r="H1423" s="25"/>
    </row>
    <row r="1424" spans="8:8" x14ac:dyDescent="0.2">
      <c r="H1424" s="25"/>
    </row>
    <row r="1425" spans="8:8" x14ac:dyDescent="0.2">
      <c r="H1425" s="25"/>
    </row>
    <row r="1426" spans="8:8" x14ac:dyDescent="0.2">
      <c r="H1426" s="25"/>
    </row>
    <row r="1427" spans="8:8" x14ac:dyDescent="0.2">
      <c r="H1427" s="25"/>
    </row>
    <row r="1428" spans="8:8" x14ac:dyDescent="0.2">
      <c r="H1428" s="25"/>
    </row>
    <row r="1429" spans="8:8" x14ac:dyDescent="0.2">
      <c r="H1429" s="25"/>
    </row>
    <row r="1430" spans="8:8" x14ac:dyDescent="0.2">
      <c r="H1430" s="25"/>
    </row>
    <row r="1431" spans="8:8" x14ac:dyDescent="0.2">
      <c r="H1431" s="25"/>
    </row>
    <row r="1432" spans="8:8" x14ac:dyDescent="0.2">
      <c r="H1432" s="25"/>
    </row>
    <row r="1433" spans="8:8" x14ac:dyDescent="0.2">
      <c r="H1433" s="25"/>
    </row>
    <row r="1434" spans="8:8" x14ac:dyDescent="0.2">
      <c r="H1434" s="25"/>
    </row>
    <row r="1435" spans="8:8" x14ac:dyDescent="0.2">
      <c r="H1435" s="25"/>
    </row>
    <row r="1436" spans="8:8" x14ac:dyDescent="0.2">
      <c r="H1436" s="25"/>
    </row>
    <row r="1437" spans="8:8" x14ac:dyDescent="0.2">
      <c r="H1437" s="25"/>
    </row>
    <row r="1438" spans="8:8" x14ac:dyDescent="0.2">
      <c r="H1438" s="25"/>
    </row>
    <row r="1439" spans="8:8" x14ac:dyDescent="0.2">
      <c r="H1439" s="25"/>
    </row>
    <row r="1440" spans="8:8" x14ac:dyDescent="0.2">
      <c r="H1440" s="25"/>
    </row>
    <row r="1441" spans="8:8" x14ac:dyDescent="0.2">
      <c r="H1441" s="25"/>
    </row>
    <row r="1442" spans="8:8" x14ac:dyDescent="0.2">
      <c r="H1442" s="25"/>
    </row>
    <row r="1443" spans="8:8" x14ac:dyDescent="0.2">
      <c r="H1443" s="25"/>
    </row>
    <row r="1444" spans="8:8" x14ac:dyDescent="0.2">
      <c r="H1444" s="25"/>
    </row>
    <row r="1445" spans="8:8" x14ac:dyDescent="0.2">
      <c r="H1445" s="25"/>
    </row>
    <row r="1446" spans="8:8" x14ac:dyDescent="0.2">
      <c r="H1446" s="25"/>
    </row>
    <row r="1447" spans="8:8" x14ac:dyDescent="0.2">
      <c r="H1447" s="25"/>
    </row>
    <row r="1448" spans="8:8" x14ac:dyDescent="0.2">
      <c r="H1448" s="25"/>
    </row>
    <row r="1449" spans="8:8" x14ac:dyDescent="0.2">
      <c r="H1449" s="25"/>
    </row>
    <row r="1450" spans="8:8" x14ac:dyDescent="0.2">
      <c r="H1450" s="25"/>
    </row>
    <row r="1451" spans="8:8" x14ac:dyDescent="0.2">
      <c r="H1451" s="25"/>
    </row>
    <row r="1452" spans="8:8" x14ac:dyDescent="0.2">
      <c r="H1452" s="25"/>
    </row>
    <row r="1453" spans="8:8" x14ac:dyDescent="0.2">
      <c r="H1453" s="25"/>
    </row>
    <row r="1454" spans="8:8" x14ac:dyDescent="0.2">
      <c r="H1454" s="25"/>
    </row>
    <row r="1455" spans="8:8" x14ac:dyDescent="0.2">
      <c r="H1455" s="25"/>
    </row>
    <row r="1456" spans="8:8" x14ac:dyDescent="0.2">
      <c r="H1456" s="25"/>
    </row>
    <row r="1457" spans="8:8" x14ac:dyDescent="0.2">
      <c r="H1457" s="25"/>
    </row>
    <row r="1458" spans="8:8" x14ac:dyDescent="0.2">
      <c r="H1458" s="25"/>
    </row>
    <row r="1459" spans="8:8" x14ac:dyDescent="0.2">
      <c r="H1459" s="25"/>
    </row>
    <row r="1460" spans="8:8" x14ac:dyDescent="0.2">
      <c r="H1460" s="25"/>
    </row>
    <row r="1461" spans="8:8" x14ac:dyDescent="0.2">
      <c r="H1461" s="25"/>
    </row>
    <row r="1462" spans="8:8" x14ac:dyDescent="0.2">
      <c r="H1462" s="25"/>
    </row>
    <row r="1463" spans="8:8" x14ac:dyDescent="0.2">
      <c r="H1463" s="25"/>
    </row>
    <row r="1464" spans="8:8" x14ac:dyDescent="0.2">
      <c r="H1464" s="25"/>
    </row>
    <row r="1465" spans="8:8" x14ac:dyDescent="0.2">
      <c r="H1465" s="25"/>
    </row>
    <row r="1466" spans="8:8" x14ac:dyDescent="0.2">
      <c r="H1466" s="25"/>
    </row>
    <row r="1467" spans="8:8" x14ac:dyDescent="0.2">
      <c r="H1467" s="25"/>
    </row>
    <row r="1468" spans="8:8" x14ac:dyDescent="0.2">
      <c r="H1468" s="25"/>
    </row>
    <row r="1469" spans="8:8" x14ac:dyDescent="0.2">
      <c r="H1469" s="25"/>
    </row>
    <row r="1470" spans="8:8" x14ac:dyDescent="0.2">
      <c r="H1470" s="25"/>
    </row>
    <row r="1471" spans="8:8" x14ac:dyDescent="0.2">
      <c r="H1471" s="25"/>
    </row>
    <row r="1472" spans="8:8" x14ac:dyDescent="0.2">
      <c r="H1472" s="25"/>
    </row>
    <row r="1473" spans="8:8" x14ac:dyDescent="0.2">
      <c r="H1473" s="25"/>
    </row>
    <row r="1474" spans="8:8" x14ac:dyDescent="0.2">
      <c r="H1474" s="25"/>
    </row>
    <row r="1475" spans="8:8" x14ac:dyDescent="0.2">
      <c r="H1475" s="25"/>
    </row>
    <row r="1476" spans="8:8" x14ac:dyDescent="0.2">
      <c r="H1476" s="25"/>
    </row>
    <row r="1477" spans="8:8" x14ac:dyDescent="0.2">
      <c r="H1477" s="25"/>
    </row>
    <row r="1478" spans="8:8" x14ac:dyDescent="0.2">
      <c r="H1478" s="25"/>
    </row>
    <row r="1479" spans="8:8" x14ac:dyDescent="0.2">
      <c r="H1479" s="25"/>
    </row>
    <row r="1480" spans="8:8" x14ac:dyDescent="0.2">
      <c r="H1480" s="25"/>
    </row>
    <row r="1481" spans="8:8" x14ac:dyDescent="0.2">
      <c r="H1481" s="25"/>
    </row>
    <row r="1482" spans="8:8" x14ac:dyDescent="0.2">
      <c r="H1482" s="25"/>
    </row>
    <row r="1483" spans="8:8" x14ac:dyDescent="0.2">
      <c r="H1483" s="25"/>
    </row>
    <row r="1484" spans="8:8" x14ac:dyDescent="0.2">
      <c r="H1484" s="25"/>
    </row>
    <row r="1485" spans="8:8" x14ac:dyDescent="0.2">
      <c r="H1485" s="25"/>
    </row>
    <row r="1486" spans="8:8" x14ac:dyDescent="0.2">
      <c r="H1486" s="25"/>
    </row>
    <row r="1487" spans="8:8" x14ac:dyDescent="0.2">
      <c r="H1487" s="25"/>
    </row>
    <row r="1488" spans="8:8" x14ac:dyDescent="0.2">
      <c r="H1488" s="25"/>
    </row>
    <row r="1489" spans="8:8" x14ac:dyDescent="0.2">
      <c r="H1489" s="25"/>
    </row>
    <row r="1490" spans="8:8" x14ac:dyDescent="0.2">
      <c r="H1490" s="25"/>
    </row>
    <row r="1491" spans="8:8" x14ac:dyDescent="0.2">
      <c r="H1491" s="25"/>
    </row>
    <row r="1492" spans="8:8" x14ac:dyDescent="0.2">
      <c r="H1492" s="25"/>
    </row>
    <row r="1493" spans="8:8" x14ac:dyDescent="0.2">
      <c r="H1493" s="25"/>
    </row>
    <row r="1494" spans="8:8" x14ac:dyDescent="0.2">
      <c r="H1494" s="25"/>
    </row>
    <row r="1495" spans="8:8" x14ac:dyDescent="0.2">
      <c r="H1495" s="25"/>
    </row>
    <row r="1496" spans="8:8" x14ac:dyDescent="0.2">
      <c r="H1496" s="25"/>
    </row>
    <row r="1497" spans="8:8" x14ac:dyDescent="0.2">
      <c r="H1497" s="25"/>
    </row>
    <row r="1498" spans="8:8" x14ac:dyDescent="0.2">
      <c r="H1498" s="25"/>
    </row>
    <row r="1499" spans="8:8" x14ac:dyDescent="0.2">
      <c r="H1499" s="25"/>
    </row>
    <row r="1500" spans="8:8" x14ac:dyDescent="0.2">
      <c r="H1500" s="25"/>
    </row>
    <row r="1501" spans="8:8" x14ac:dyDescent="0.2">
      <c r="H1501" s="25"/>
    </row>
    <row r="1502" spans="8:8" x14ac:dyDescent="0.2">
      <c r="H1502" s="25"/>
    </row>
    <row r="1503" spans="8:8" x14ac:dyDescent="0.2">
      <c r="H1503" s="25"/>
    </row>
    <row r="1504" spans="8:8" x14ac:dyDescent="0.2">
      <c r="H1504" s="25"/>
    </row>
    <row r="1505" spans="8:8" x14ac:dyDescent="0.2">
      <c r="H1505" s="25"/>
    </row>
    <row r="1506" spans="8:8" x14ac:dyDescent="0.2">
      <c r="H1506" s="25"/>
    </row>
    <row r="1507" spans="8:8" x14ac:dyDescent="0.2">
      <c r="H1507" s="25"/>
    </row>
    <row r="1508" spans="8:8" x14ac:dyDescent="0.2">
      <c r="H1508" s="25"/>
    </row>
    <row r="1509" spans="8:8" x14ac:dyDescent="0.2">
      <c r="H1509" s="25"/>
    </row>
    <row r="1510" spans="8:8" x14ac:dyDescent="0.2">
      <c r="H1510" s="25"/>
    </row>
    <row r="1511" spans="8:8" x14ac:dyDescent="0.2">
      <c r="H1511" s="25"/>
    </row>
    <row r="1512" spans="8:8" x14ac:dyDescent="0.2">
      <c r="H1512" s="25"/>
    </row>
    <row r="1513" spans="8:8" x14ac:dyDescent="0.2">
      <c r="H1513" s="25"/>
    </row>
    <row r="1514" spans="8:8" x14ac:dyDescent="0.2">
      <c r="H1514" s="25"/>
    </row>
    <row r="1515" spans="8:8" x14ac:dyDescent="0.2">
      <c r="H1515" s="25"/>
    </row>
    <row r="1516" spans="8:8" x14ac:dyDescent="0.2">
      <c r="H1516" s="25"/>
    </row>
    <row r="1517" spans="8:8" x14ac:dyDescent="0.2">
      <c r="H1517" s="25"/>
    </row>
    <row r="1518" spans="8:8" x14ac:dyDescent="0.2">
      <c r="H1518" s="25"/>
    </row>
    <row r="1519" spans="8:8" x14ac:dyDescent="0.2">
      <c r="H1519" s="25"/>
    </row>
    <row r="1520" spans="8:8" x14ac:dyDescent="0.2">
      <c r="H1520" s="25"/>
    </row>
    <row r="1521" spans="8:8" x14ac:dyDescent="0.2">
      <c r="H1521" s="25"/>
    </row>
    <row r="1522" spans="8:8" x14ac:dyDescent="0.2">
      <c r="H1522" s="25"/>
    </row>
    <row r="1523" spans="8:8" x14ac:dyDescent="0.2">
      <c r="H1523" s="25"/>
    </row>
    <row r="1524" spans="8:8" x14ac:dyDescent="0.2">
      <c r="H1524" s="25"/>
    </row>
    <row r="1525" spans="8:8" x14ac:dyDescent="0.2">
      <c r="H1525" s="25"/>
    </row>
    <row r="1526" spans="8:8" x14ac:dyDescent="0.2">
      <c r="H1526" s="25"/>
    </row>
    <row r="1527" spans="8:8" x14ac:dyDescent="0.2">
      <c r="H1527" s="25"/>
    </row>
    <row r="1528" spans="8:8" x14ac:dyDescent="0.2">
      <c r="H1528" s="25"/>
    </row>
    <row r="1529" spans="8:8" x14ac:dyDescent="0.2">
      <c r="H1529" s="25"/>
    </row>
    <row r="1530" spans="8:8" x14ac:dyDescent="0.2">
      <c r="H1530" s="25"/>
    </row>
    <row r="1531" spans="8:8" x14ac:dyDescent="0.2">
      <c r="H1531" s="25"/>
    </row>
    <row r="1532" spans="8:8" x14ac:dyDescent="0.2">
      <c r="H1532" s="25"/>
    </row>
    <row r="1533" spans="8:8" x14ac:dyDescent="0.2">
      <c r="H1533" s="25"/>
    </row>
    <row r="1534" spans="8:8" x14ac:dyDescent="0.2">
      <c r="H1534" s="25"/>
    </row>
    <row r="1535" spans="8:8" x14ac:dyDescent="0.2">
      <c r="H1535" s="25"/>
    </row>
    <row r="1536" spans="8:8" x14ac:dyDescent="0.2">
      <c r="H1536" s="25"/>
    </row>
    <row r="1537" spans="8:8" x14ac:dyDescent="0.2">
      <c r="H1537" s="25"/>
    </row>
    <row r="1538" spans="8:8" x14ac:dyDescent="0.2">
      <c r="H1538" s="25"/>
    </row>
    <row r="1539" spans="8:8" x14ac:dyDescent="0.2">
      <c r="H1539" s="25"/>
    </row>
    <row r="1540" spans="8:8" x14ac:dyDescent="0.2">
      <c r="H1540" s="25"/>
    </row>
    <row r="1541" spans="8:8" x14ac:dyDescent="0.2">
      <c r="H1541" s="25"/>
    </row>
    <row r="1542" spans="8:8" x14ac:dyDescent="0.2">
      <c r="H1542" s="25"/>
    </row>
    <row r="1543" spans="8:8" x14ac:dyDescent="0.2">
      <c r="H1543" s="25"/>
    </row>
    <row r="1544" spans="8:8" x14ac:dyDescent="0.2">
      <c r="H1544" s="25"/>
    </row>
    <row r="1545" spans="8:8" x14ac:dyDescent="0.2">
      <c r="H1545" s="25"/>
    </row>
    <row r="1546" spans="8:8" x14ac:dyDescent="0.2">
      <c r="H1546" s="25"/>
    </row>
    <row r="1547" spans="8:8" x14ac:dyDescent="0.2">
      <c r="H1547" s="25"/>
    </row>
    <row r="1548" spans="8:8" x14ac:dyDescent="0.2">
      <c r="H1548" s="25"/>
    </row>
    <row r="1549" spans="8:8" x14ac:dyDescent="0.2">
      <c r="H1549" s="25"/>
    </row>
    <row r="1550" spans="8:8" x14ac:dyDescent="0.2">
      <c r="H1550" s="25"/>
    </row>
    <row r="1551" spans="8:8" x14ac:dyDescent="0.2">
      <c r="H1551" s="25"/>
    </row>
    <row r="1552" spans="8:8" x14ac:dyDescent="0.2">
      <c r="H1552" s="25"/>
    </row>
    <row r="1553" spans="8:8" x14ac:dyDescent="0.2">
      <c r="H1553" s="25"/>
    </row>
    <row r="1554" spans="8:8" x14ac:dyDescent="0.2">
      <c r="H1554" s="25"/>
    </row>
    <row r="1555" spans="8:8" x14ac:dyDescent="0.2">
      <c r="H1555" s="25"/>
    </row>
    <row r="1556" spans="8:8" x14ac:dyDescent="0.2">
      <c r="H1556" s="25"/>
    </row>
    <row r="1557" spans="8:8" x14ac:dyDescent="0.2">
      <c r="H1557" s="25"/>
    </row>
    <row r="1558" spans="8:8" x14ac:dyDescent="0.2">
      <c r="H1558" s="25"/>
    </row>
    <row r="1559" spans="8:8" x14ac:dyDescent="0.2">
      <c r="H1559" s="25"/>
    </row>
    <row r="1560" spans="8:8" x14ac:dyDescent="0.2">
      <c r="H1560" s="25"/>
    </row>
    <row r="1561" spans="8:8" x14ac:dyDescent="0.2">
      <c r="H1561" s="25"/>
    </row>
    <row r="1562" spans="8:8" x14ac:dyDescent="0.2">
      <c r="H1562" s="25"/>
    </row>
    <row r="1563" spans="8:8" x14ac:dyDescent="0.2">
      <c r="H1563" s="25"/>
    </row>
    <row r="1564" spans="8:8" x14ac:dyDescent="0.2">
      <c r="H1564" s="25"/>
    </row>
    <row r="1565" spans="8:8" x14ac:dyDescent="0.2">
      <c r="H1565" s="25"/>
    </row>
    <row r="1566" spans="8:8" x14ac:dyDescent="0.2">
      <c r="H1566" s="25"/>
    </row>
    <row r="1567" spans="8:8" x14ac:dyDescent="0.2">
      <c r="H1567" s="25"/>
    </row>
    <row r="1568" spans="8:8" x14ac:dyDescent="0.2">
      <c r="H1568" s="25"/>
    </row>
    <row r="1569" spans="8:8" x14ac:dyDescent="0.2">
      <c r="H1569" s="25"/>
    </row>
    <row r="1570" spans="8:8" x14ac:dyDescent="0.2">
      <c r="H1570" s="25"/>
    </row>
    <row r="1571" spans="8:8" x14ac:dyDescent="0.2">
      <c r="H1571" s="25"/>
    </row>
    <row r="1572" spans="8:8" x14ac:dyDescent="0.2">
      <c r="H1572" s="25"/>
    </row>
    <row r="1573" spans="8:8" x14ac:dyDescent="0.2">
      <c r="H1573" s="25"/>
    </row>
    <row r="1574" spans="8:8" x14ac:dyDescent="0.2">
      <c r="H1574" s="25"/>
    </row>
    <row r="1575" spans="8:8" x14ac:dyDescent="0.2">
      <c r="H1575" s="25"/>
    </row>
    <row r="1576" spans="8:8" x14ac:dyDescent="0.2">
      <c r="H1576" s="25"/>
    </row>
    <row r="1577" spans="8:8" x14ac:dyDescent="0.2">
      <c r="H1577" s="25"/>
    </row>
    <row r="1578" spans="8:8" x14ac:dyDescent="0.2">
      <c r="H1578" s="25"/>
    </row>
    <row r="1579" spans="8:8" x14ac:dyDescent="0.2">
      <c r="H1579" s="25"/>
    </row>
    <row r="1580" spans="8:8" x14ac:dyDescent="0.2">
      <c r="H1580" s="25"/>
    </row>
    <row r="1581" spans="8:8" x14ac:dyDescent="0.2">
      <c r="H1581" s="25"/>
    </row>
    <row r="1582" spans="8:8" x14ac:dyDescent="0.2">
      <c r="H1582" s="25"/>
    </row>
    <row r="1583" spans="8:8" x14ac:dyDescent="0.2">
      <c r="H1583" s="25"/>
    </row>
    <row r="1584" spans="8:8" x14ac:dyDescent="0.2">
      <c r="H1584" s="25"/>
    </row>
    <row r="1585" spans="8:8" x14ac:dyDescent="0.2">
      <c r="H1585" s="25"/>
    </row>
    <row r="1586" spans="8:8" x14ac:dyDescent="0.2">
      <c r="H1586" s="25"/>
    </row>
    <row r="1587" spans="8:8" x14ac:dyDescent="0.2">
      <c r="H1587" s="25"/>
    </row>
    <row r="1588" spans="8:8" x14ac:dyDescent="0.2">
      <c r="H1588" s="25"/>
    </row>
    <row r="1589" spans="8:8" x14ac:dyDescent="0.2">
      <c r="H1589" s="25"/>
    </row>
    <row r="1590" spans="8:8" x14ac:dyDescent="0.2">
      <c r="H1590" s="25"/>
    </row>
    <row r="1591" spans="8:8" x14ac:dyDescent="0.2">
      <c r="H1591" s="25"/>
    </row>
    <row r="1592" spans="8:8" x14ac:dyDescent="0.2">
      <c r="H1592" s="25"/>
    </row>
    <row r="1593" spans="8:8" x14ac:dyDescent="0.2">
      <c r="H1593" s="25"/>
    </row>
    <row r="1594" spans="8:8" x14ac:dyDescent="0.2">
      <c r="H1594" s="25"/>
    </row>
    <row r="1595" spans="8:8" x14ac:dyDescent="0.2">
      <c r="H1595" s="25"/>
    </row>
    <row r="1596" spans="8:8" x14ac:dyDescent="0.2">
      <c r="H1596" s="25"/>
    </row>
    <row r="1597" spans="8:8" x14ac:dyDescent="0.2">
      <c r="H1597" s="25"/>
    </row>
    <row r="1598" spans="8:8" x14ac:dyDescent="0.2">
      <c r="H1598" s="25"/>
    </row>
    <row r="1599" spans="8:8" x14ac:dyDescent="0.2">
      <c r="H1599" s="25"/>
    </row>
    <row r="1600" spans="8:8" x14ac:dyDescent="0.2">
      <c r="H1600" s="25"/>
    </row>
    <row r="1601" spans="8:8" x14ac:dyDescent="0.2">
      <c r="H1601" s="25"/>
    </row>
    <row r="1602" spans="8:8" x14ac:dyDescent="0.2">
      <c r="H1602" s="25"/>
    </row>
    <row r="1603" spans="8:8" x14ac:dyDescent="0.2">
      <c r="H1603" s="25"/>
    </row>
    <row r="1604" spans="8:8" x14ac:dyDescent="0.2">
      <c r="H1604" s="25"/>
    </row>
    <row r="1605" spans="8:8" x14ac:dyDescent="0.2">
      <c r="H1605" s="25"/>
    </row>
    <row r="1606" spans="8:8" x14ac:dyDescent="0.2">
      <c r="H1606" s="25"/>
    </row>
    <row r="1607" spans="8:8" x14ac:dyDescent="0.2">
      <c r="H1607" s="25"/>
    </row>
    <row r="1608" spans="8:8" x14ac:dyDescent="0.2">
      <c r="H1608" s="25"/>
    </row>
    <row r="1609" spans="8:8" x14ac:dyDescent="0.2">
      <c r="H1609" s="25"/>
    </row>
    <row r="1610" spans="8:8" x14ac:dyDescent="0.2">
      <c r="H1610" s="25"/>
    </row>
    <row r="1611" spans="8:8" x14ac:dyDescent="0.2">
      <c r="H1611" s="25"/>
    </row>
    <row r="1612" spans="8:8" x14ac:dyDescent="0.2">
      <c r="H1612" s="25"/>
    </row>
    <row r="1613" spans="8:8" x14ac:dyDescent="0.2">
      <c r="H1613" s="25"/>
    </row>
    <row r="1614" spans="8:8" x14ac:dyDescent="0.2">
      <c r="H1614" s="25"/>
    </row>
    <row r="1615" spans="8:8" x14ac:dyDescent="0.2">
      <c r="H1615" s="25"/>
    </row>
    <row r="1616" spans="8:8" x14ac:dyDescent="0.2">
      <c r="H1616" s="25"/>
    </row>
    <row r="1617" spans="8:8" x14ac:dyDescent="0.2">
      <c r="H1617" s="25"/>
    </row>
    <row r="1618" spans="8:8" x14ac:dyDescent="0.2">
      <c r="H1618" s="25"/>
    </row>
    <row r="1619" spans="8:8" x14ac:dyDescent="0.2">
      <c r="H1619" s="25"/>
    </row>
    <row r="1620" spans="8:8" x14ac:dyDescent="0.2">
      <c r="H1620" s="25"/>
    </row>
    <row r="1621" spans="8:8" x14ac:dyDescent="0.2">
      <c r="H1621" s="25"/>
    </row>
    <row r="1622" spans="8:8" x14ac:dyDescent="0.2">
      <c r="H1622" s="25"/>
    </row>
    <row r="1623" spans="8:8" x14ac:dyDescent="0.2">
      <c r="H1623" s="25"/>
    </row>
    <row r="1624" spans="8:8" x14ac:dyDescent="0.2">
      <c r="H1624" s="25"/>
    </row>
    <row r="1625" spans="8:8" x14ac:dyDescent="0.2">
      <c r="H1625" s="25"/>
    </row>
    <row r="1626" spans="8:8" x14ac:dyDescent="0.2">
      <c r="H1626" s="25"/>
    </row>
    <row r="1627" spans="8:8" x14ac:dyDescent="0.2">
      <c r="H1627" s="25"/>
    </row>
    <row r="1628" spans="8:8" x14ac:dyDescent="0.2">
      <c r="H1628" s="25"/>
    </row>
    <row r="1629" spans="8:8" x14ac:dyDescent="0.2">
      <c r="H1629" s="25"/>
    </row>
    <row r="1630" spans="8:8" x14ac:dyDescent="0.2">
      <c r="H1630" s="25"/>
    </row>
    <row r="1631" spans="8:8" x14ac:dyDescent="0.2">
      <c r="H1631" s="25"/>
    </row>
    <row r="1632" spans="8:8" x14ac:dyDescent="0.2">
      <c r="H1632" s="25"/>
    </row>
    <row r="1633" spans="8:8" x14ac:dyDescent="0.2">
      <c r="H1633" s="25"/>
    </row>
    <row r="1634" spans="8:8" x14ac:dyDescent="0.2">
      <c r="H1634" s="25"/>
    </row>
    <row r="1635" spans="8:8" x14ac:dyDescent="0.2">
      <c r="H1635" s="25"/>
    </row>
    <row r="1636" spans="8:8" x14ac:dyDescent="0.2">
      <c r="H1636" s="25"/>
    </row>
    <row r="1637" spans="8:8" x14ac:dyDescent="0.2">
      <c r="H1637" s="25"/>
    </row>
    <row r="1638" spans="8:8" x14ac:dyDescent="0.2">
      <c r="H1638" s="25"/>
    </row>
    <row r="1639" spans="8:8" x14ac:dyDescent="0.2">
      <c r="H1639" s="25"/>
    </row>
    <row r="1640" spans="8:8" x14ac:dyDescent="0.2">
      <c r="H1640" s="25"/>
    </row>
    <row r="1641" spans="8:8" x14ac:dyDescent="0.2">
      <c r="H1641" s="25"/>
    </row>
    <row r="1642" spans="8:8" x14ac:dyDescent="0.2">
      <c r="H1642" s="25"/>
    </row>
    <row r="1643" spans="8:8" x14ac:dyDescent="0.2">
      <c r="H1643" s="25"/>
    </row>
    <row r="1644" spans="8:8" x14ac:dyDescent="0.2">
      <c r="H1644" s="25"/>
    </row>
    <row r="1645" spans="8:8" x14ac:dyDescent="0.2">
      <c r="H1645" s="25"/>
    </row>
    <row r="1646" spans="8:8" x14ac:dyDescent="0.2">
      <c r="H1646" s="25"/>
    </row>
    <row r="1647" spans="8:8" x14ac:dyDescent="0.2">
      <c r="H1647" s="25"/>
    </row>
    <row r="1648" spans="8:8" x14ac:dyDescent="0.2">
      <c r="H1648" s="25"/>
    </row>
    <row r="1649" spans="8:8" x14ac:dyDescent="0.2">
      <c r="H1649" s="25"/>
    </row>
    <row r="1650" spans="8:8" x14ac:dyDescent="0.2">
      <c r="H1650" s="25"/>
    </row>
    <row r="1651" spans="8:8" x14ac:dyDescent="0.2">
      <c r="H1651" s="25"/>
    </row>
    <row r="1652" spans="8:8" x14ac:dyDescent="0.2">
      <c r="H1652" s="25"/>
    </row>
    <row r="1653" spans="8:8" x14ac:dyDescent="0.2">
      <c r="H1653" s="25"/>
    </row>
    <row r="1654" spans="8:8" x14ac:dyDescent="0.2">
      <c r="H1654" s="25"/>
    </row>
    <row r="1655" spans="8:8" x14ac:dyDescent="0.2">
      <c r="H1655" s="25"/>
    </row>
    <row r="1656" spans="8:8" x14ac:dyDescent="0.2">
      <c r="H1656" s="25"/>
    </row>
    <row r="1657" spans="8:8" x14ac:dyDescent="0.2">
      <c r="H1657" s="25"/>
    </row>
    <row r="1658" spans="8:8" x14ac:dyDescent="0.2">
      <c r="H1658" s="25"/>
    </row>
    <row r="1659" spans="8:8" x14ac:dyDescent="0.2">
      <c r="H1659" s="25"/>
    </row>
    <row r="1660" spans="8:8" x14ac:dyDescent="0.2">
      <c r="H1660" s="25"/>
    </row>
    <row r="1661" spans="8:8" x14ac:dyDescent="0.2">
      <c r="H1661" s="25"/>
    </row>
    <row r="1662" spans="8:8" x14ac:dyDescent="0.2">
      <c r="H1662" s="25"/>
    </row>
    <row r="1663" spans="8:8" x14ac:dyDescent="0.2">
      <c r="H1663" s="25"/>
    </row>
    <row r="1664" spans="8:8" x14ac:dyDescent="0.2">
      <c r="H1664" s="25"/>
    </row>
    <row r="1665" spans="8:8" x14ac:dyDescent="0.2">
      <c r="H1665" s="25"/>
    </row>
    <row r="1666" spans="8:8" x14ac:dyDescent="0.2">
      <c r="H1666" s="25"/>
    </row>
    <row r="1667" spans="8:8" x14ac:dyDescent="0.2">
      <c r="H1667" s="25"/>
    </row>
    <row r="1668" spans="8:8" x14ac:dyDescent="0.2">
      <c r="H1668" s="25"/>
    </row>
    <row r="1669" spans="8:8" x14ac:dyDescent="0.2">
      <c r="H1669" s="25"/>
    </row>
    <row r="1670" spans="8:8" x14ac:dyDescent="0.2">
      <c r="H1670" s="25"/>
    </row>
    <row r="1671" spans="8:8" x14ac:dyDescent="0.2">
      <c r="H1671" s="25"/>
    </row>
    <row r="1672" spans="8:8" x14ac:dyDescent="0.2">
      <c r="H1672" s="25"/>
    </row>
    <row r="1673" spans="8:8" x14ac:dyDescent="0.2">
      <c r="H1673" s="25"/>
    </row>
    <row r="1674" spans="8:8" x14ac:dyDescent="0.2">
      <c r="H1674" s="25"/>
    </row>
    <row r="1675" spans="8:8" x14ac:dyDescent="0.2">
      <c r="H1675" s="25"/>
    </row>
    <row r="1676" spans="8:8" x14ac:dyDescent="0.2">
      <c r="H1676" s="25"/>
    </row>
    <row r="1677" spans="8:8" x14ac:dyDescent="0.2">
      <c r="H1677" s="25"/>
    </row>
    <row r="1678" spans="8:8" x14ac:dyDescent="0.2">
      <c r="H1678" s="25"/>
    </row>
    <row r="1679" spans="8:8" x14ac:dyDescent="0.2">
      <c r="H1679" s="25"/>
    </row>
    <row r="1680" spans="8:8" x14ac:dyDescent="0.2">
      <c r="H1680" s="25"/>
    </row>
    <row r="1681" spans="8:8" x14ac:dyDescent="0.2">
      <c r="H1681" s="25"/>
    </row>
    <row r="1682" spans="8:8" x14ac:dyDescent="0.2">
      <c r="H1682" s="25"/>
    </row>
    <row r="1683" spans="8:8" x14ac:dyDescent="0.2">
      <c r="H1683" s="25"/>
    </row>
    <row r="1684" spans="8:8" x14ac:dyDescent="0.2">
      <c r="H1684" s="25"/>
    </row>
    <row r="1685" spans="8:8" x14ac:dyDescent="0.2">
      <c r="H1685" s="25"/>
    </row>
    <row r="1686" spans="8:8" x14ac:dyDescent="0.2">
      <c r="H1686" s="25"/>
    </row>
    <row r="1687" spans="8:8" x14ac:dyDescent="0.2">
      <c r="H1687" s="25"/>
    </row>
    <row r="1688" spans="8:8" x14ac:dyDescent="0.2">
      <c r="H1688" s="25"/>
    </row>
    <row r="1689" spans="8:8" x14ac:dyDescent="0.2">
      <c r="H1689" s="25"/>
    </row>
    <row r="1690" spans="8:8" x14ac:dyDescent="0.2">
      <c r="H1690" s="25"/>
    </row>
    <row r="1691" spans="8:8" x14ac:dyDescent="0.2">
      <c r="H1691" s="25"/>
    </row>
    <row r="1692" spans="8:8" x14ac:dyDescent="0.2">
      <c r="H1692" s="25"/>
    </row>
    <row r="1693" spans="8:8" x14ac:dyDescent="0.2">
      <c r="H1693" s="25"/>
    </row>
    <row r="1694" spans="8:8" x14ac:dyDescent="0.2">
      <c r="H1694" s="25"/>
    </row>
    <row r="1695" spans="8:8" x14ac:dyDescent="0.2">
      <c r="H1695" s="25"/>
    </row>
    <row r="1696" spans="8:8" x14ac:dyDescent="0.2">
      <c r="H1696" s="25"/>
    </row>
    <row r="1697" spans="8:8" x14ac:dyDescent="0.2">
      <c r="H1697" s="25"/>
    </row>
    <row r="1698" spans="8:8" x14ac:dyDescent="0.2">
      <c r="H1698" s="25"/>
    </row>
    <row r="1699" spans="8:8" x14ac:dyDescent="0.2">
      <c r="H1699" s="25"/>
    </row>
    <row r="1700" spans="8:8" x14ac:dyDescent="0.2">
      <c r="H1700" s="25"/>
    </row>
    <row r="1701" spans="8:8" x14ac:dyDescent="0.2">
      <c r="H1701" s="25"/>
    </row>
    <row r="1702" spans="8:8" x14ac:dyDescent="0.2">
      <c r="H1702" s="25"/>
    </row>
    <row r="1703" spans="8:8" x14ac:dyDescent="0.2">
      <c r="H1703" s="25"/>
    </row>
    <row r="1704" spans="8:8" x14ac:dyDescent="0.2">
      <c r="H1704" s="25"/>
    </row>
    <row r="1705" spans="8:8" x14ac:dyDescent="0.2">
      <c r="H1705" s="25"/>
    </row>
    <row r="1706" spans="8:8" x14ac:dyDescent="0.2">
      <c r="H1706" s="25"/>
    </row>
    <row r="1707" spans="8:8" x14ac:dyDescent="0.2">
      <c r="H1707" s="25"/>
    </row>
    <row r="1708" spans="8:8" x14ac:dyDescent="0.2">
      <c r="H1708" s="25"/>
    </row>
    <row r="1709" spans="8:8" x14ac:dyDescent="0.2">
      <c r="H1709" s="25"/>
    </row>
    <row r="1710" spans="8:8" x14ac:dyDescent="0.2">
      <c r="H1710" s="25"/>
    </row>
    <row r="1711" spans="8:8" x14ac:dyDescent="0.2">
      <c r="H1711" s="25"/>
    </row>
    <row r="1712" spans="8:8" x14ac:dyDescent="0.2">
      <c r="H1712" s="25"/>
    </row>
    <row r="1713" spans="8:8" x14ac:dyDescent="0.2">
      <c r="H1713" s="25"/>
    </row>
    <row r="1714" spans="8:8" x14ac:dyDescent="0.2">
      <c r="H1714" s="25"/>
    </row>
    <row r="1715" spans="8:8" x14ac:dyDescent="0.2">
      <c r="H1715" s="25"/>
    </row>
    <row r="1716" spans="8:8" x14ac:dyDescent="0.2">
      <c r="H1716" s="25"/>
    </row>
    <row r="1717" spans="8:8" x14ac:dyDescent="0.2">
      <c r="H1717" s="25"/>
    </row>
    <row r="1718" spans="8:8" x14ac:dyDescent="0.2">
      <c r="H1718" s="25"/>
    </row>
    <row r="1719" spans="8:8" x14ac:dyDescent="0.2">
      <c r="H1719" s="25"/>
    </row>
    <row r="1720" spans="8:8" x14ac:dyDescent="0.2">
      <c r="H1720" s="25"/>
    </row>
    <row r="1721" spans="8:8" x14ac:dyDescent="0.2">
      <c r="H1721" s="25"/>
    </row>
    <row r="1722" spans="8:8" x14ac:dyDescent="0.2">
      <c r="H1722" s="25"/>
    </row>
    <row r="1723" spans="8:8" x14ac:dyDescent="0.2">
      <c r="H1723" s="25"/>
    </row>
    <row r="1724" spans="8:8" x14ac:dyDescent="0.2">
      <c r="H1724" s="25"/>
    </row>
    <row r="1725" spans="8:8" x14ac:dyDescent="0.2">
      <c r="H1725" s="25"/>
    </row>
    <row r="1726" spans="8:8" x14ac:dyDescent="0.2">
      <c r="H1726" s="25"/>
    </row>
    <row r="1727" spans="8:8" x14ac:dyDescent="0.2">
      <c r="H1727" s="25"/>
    </row>
    <row r="1728" spans="8:8" x14ac:dyDescent="0.2">
      <c r="H1728" s="25"/>
    </row>
    <row r="1729" spans="8:8" x14ac:dyDescent="0.2">
      <c r="H1729" s="25"/>
    </row>
    <row r="1730" spans="8:8" x14ac:dyDescent="0.2">
      <c r="H1730" s="25"/>
    </row>
    <row r="1731" spans="8:8" x14ac:dyDescent="0.2">
      <c r="H1731" s="25"/>
    </row>
    <row r="1732" spans="8:8" x14ac:dyDescent="0.2">
      <c r="H1732" s="25"/>
    </row>
    <row r="1733" spans="8:8" x14ac:dyDescent="0.2">
      <c r="H1733" s="25"/>
    </row>
    <row r="1734" spans="8:8" x14ac:dyDescent="0.2">
      <c r="H1734" s="25"/>
    </row>
    <row r="1735" spans="8:8" x14ac:dyDescent="0.2">
      <c r="H1735" s="25"/>
    </row>
    <row r="1736" spans="8:8" x14ac:dyDescent="0.2">
      <c r="H1736" s="25"/>
    </row>
    <row r="1737" spans="8:8" x14ac:dyDescent="0.2">
      <c r="H1737" s="25"/>
    </row>
    <row r="1738" spans="8:8" x14ac:dyDescent="0.2">
      <c r="H1738" s="25"/>
    </row>
    <row r="1739" spans="8:8" x14ac:dyDescent="0.2">
      <c r="H1739" s="25"/>
    </row>
    <row r="1740" spans="8:8" x14ac:dyDescent="0.2">
      <c r="H1740" s="25"/>
    </row>
    <row r="1741" spans="8:8" x14ac:dyDescent="0.2">
      <c r="H1741" s="25"/>
    </row>
    <row r="1742" spans="8:8" x14ac:dyDescent="0.2">
      <c r="H1742" s="25"/>
    </row>
    <row r="1743" spans="8:8" x14ac:dyDescent="0.2">
      <c r="H1743" s="25"/>
    </row>
    <row r="1744" spans="8:8" x14ac:dyDescent="0.2">
      <c r="H1744" s="25"/>
    </row>
    <row r="1745" spans="8:8" x14ac:dyDescent="0.2">
      <c r="H1745" s="25"/>
    </row>
    <row r="1746" spans="8:8" x14ac:dyDescent="0.2">
      <c r="H1746" s="25"/>
    </row>
    <row r="1747" spans="8:8" x14ac:dyDescent="0.2">
      <c r="H1747" s="25"/>
    </row>
    <row r="1748" spans="8:8" x14ac:dyDescent="0.2">
      <c r="H1748" s="25"/>
    </row>
    <row r="1749" spans="8:8" x14ac:dyDescent="0.2">
      <c r="H1749" s="25"/>
    </row>
    <row r="1750" spans="8:8" x14ac:dyDescent="0.2">
      <c r="H1750" s="25"/>
    </row>
    <row r="1751" spans="8:8" x14ac:dyDescent="0.2">
      <c r="H1751" s="25"/>
    </row>
    <row r="1752" spans="8:8" x14ac:dyDescent="0.2">
      <c r="H1752" s="25"/>
    </row>
    <row r="1753" spans="8:8" x14ac:dyDescent="0.2">
      <c r="H1753" s="25"/>
    </row>
    <row r="1754" spans="8:8" x14ac:dyDescent="0.2">
      <c r="H1754" s="25"/>
    </row>
    <row r="1755" spans="8:8" x14ac:dyDescent="0.2">
      <c r="H1755" s="25"/>
    </row>
    <row r="1756" spans="8:8" x14ac:dyDescent="0.2">
      <c r="H1756" s="25"/>
    </row>
    <row r="1757" spans="8:8" x14ac:dyDescent="0.2">
      <c r="H1757" s="25"/>
    </row>
    <row r="1758" spans="8:8" x14ac:dyDescent="0.2">
      <c r="H1758" s="25"/>
    </row>
    <row r="1759" spans="8:8" x14ac:dyDescent="0.2">
      <c r="H1759" s="25"/>
    </row>
    <row r="1760" spans="8:8" x14ac:dyDescent="0.2">
      <c r="H1760" s="25"/>
    </row>
    <row r="1761" spans="8:8" x14ac:dyDescent="0.2">
      <c r="H1761" s="25"/>
    </row>
    <row r="1762" spans="8:8" x14ac:dyDescent="0.2">
      <c r="H1762" s="25"/>
    </row>
    <row r="1763" spans="8:8" x14ac:dyDescent="0.2">
      <c r="H1763" s="25"/>
    </row>
    <row r="1764" spans="8:8" x14ac:dyDescent="0.2">
      <c r="H1764" s="25"/>
    </row>
    <row r="1765" spans="8:8" x14ac:dyDescent="0.2">
      <c r="H1765" s="25"/>
    </row>
    <row r="1766" spans="8:8" x14ac:dyDescent="0.2">
      <c r="H1766" s="25"/>
    </row>
    <row r="1767" spans="8:8" x14ac:dyDescent="0.2">
      <c r="H1767" s="25"/>
    </row>
    <row r="1768" spans="8:8" x14ac:dyDescent="0.2">
      <c r="H1768" s="25"/>
    </row>
    <row r="1769" spans="8:8" x14ac:dyDescent="0.2">
      <c r="H1769" s="25"/>
    </row>
    <row r="1770" spans="8:8" x14ac:dyDescent="0.2">
      <c r="H1770" s="25"/>
    </row>
    <row r="1771" spans="8:8" x14ac:dyDescent="0.2">
      <c r="H1771" s="25"/>
    </row>
    <row r="1772" spans="8:8" x14ac:dyDescent="0.2">
      <c r="H1772" s="25"/>
    </row>
    <row r="1773" spans="8:8" x14ac:dyDescent="0.2">
      <c r="H1773" s="25"/>
    </row>
    <row r="1774" spans="8:8" x14ac:dyDescent="0.2">
      <c r="H1774" s="25"/>
    </row>
    <row r="1775" spans="8:8" x14ac:dyDescent="0.2">
      <c r="H1775" s="25"/>
    </row>
    <row r="1776" spans="8:8" x14ac:dyDescent="0.2">
      <c r="H1776" s="25"/>
    </row>
    <row r="1777" spans="8:8" x14ac:dyDescent="0.2">
      <c r="H1777" s="25"/>
    </row>
    <row r="1778" spans="8:8" x14ac:dyDescent="0.2">
      <c r="H1778" s="25"/>
    </row>
    <row r="1779" spans="8:8" x14ac:dyDescent="0.2">
      <c r="H1779" s="25"/>
    </row>
    <row r="1780" spans="8:8" x14ac:dyDescent="0.2">
      <c r="H1780" s="25"/>
    </row>
    <row r="1781" spans="8:8" x14ac:dyDescent="0.2">
      <c r="H1781" s="25"/>
    </row>
    <row r="1782" spans="8:8" x14ac:dyDescent="0.2">
      <c r="H1782" s="25"/>
    </row>
    <row r="1783" spans="8:8" x14ac:dyDescent="0.2">
      <c r="H1783" s="25"/>
    </row>
    <row r="1784" spans="8:8" x14ac:dyDescent="0.2">
      <c r="H1784" s="25"/>
    </row>
    <row r="1785" spans="8:8" x14ac:dyDescent="0.2">
      <c r="H1785" s="25"/>
    </row>
    <row r="1786" spans="8:8" x14ac:dyDescent="0.2">
      <c r="H1786" s="25"/>
    </row>
    <row r="1787" spans="8:8" x14ac:dyDescent="0.2">
      <c r="H1787" s="25"/>
    </row>
    <row r="1788" spans="8:8" x14ac:dyDescent="0.2">
      <c r="H1788" s="25"/>
    </row>
    <row r="1789" spans="8:8" x14ac:dyDescent="0.2">
      <c r="H1789" s="25"/>
    </row>
    <row r="1790" spans="8:8" x14ac:dyDescent="0.2">
      <c r="H1790" s="25"/>
    </row>
    <row r="1791" spans="8:8" x14ac:dyDescent="0.2">
      <c r="H1791" s="25"/>
    </row>
    <row r="1792" spans="8:8" x14ac:dyDescent="0.2">
      <c r="H1792" s="25"/>
    </row>
    <row r="1793" spans="8:8" x14ac:dyDescent="0.2">
      <c r="H1793" s="25"/>
    </row>
    <row r="1794" spans="8:8" x14ac:dyDescent="0.2">
      <c r="H1794" s="25"/>
    </row>
    <row r="1795" spans="8:8" x14ac:dyDescent="0.2">
      <c r="H1795" s="25"/>
    </row>
    <row r="1796" spans="8:8" x14ac:dyDescent="0.2">
      <c r="H1796" s="25"/>
    </row>
    <row r="1797" spans="8:8" x14ac:dyDescent="0.2">
      <c r="H1797" s="25"/>
    </row>
    <row r="1798" spans="8:8" x14ac:dyDescent="0.2">
      <c r="H1798" s="25"/>
    </row>
    <row r="1799" spans="8:8" x14ac:dyDescent="0.2">
      <c r="H1799" s="25"/>
    </row>
    <row r="1800" spans="8:8" x14ac:dyDescent="0.2">
      <c r="H1800" s="25"/>
    </row>
    <row r="1801" spans="8:8" x14ac:dyDescent="0.2">
      <c r="H1801" s="25"/>
    </row>
    <row r="1802" spans="8:8" x14ac:dyDescent="0.2">
      <c r="H1802" s="25"/>
    </row>
    <row r="1803" spans="8:8" x14ac:dyDescent="0.2">
      <c r="H1803" s="25"/>
    </row>
    <row r="1804" spans="8:8" x14ac:dyDescent="0.2">
      <c r="H1804" s="25"/>
    </row>
    <row r="1805" spans="8:8" x14ac:dyDescent="0.2">
      <c r="H1805" s="25"/>
    </row>
    <row r="1806" spans="8:8" x14ac:dyDescent="0.2">
      <c r="H1806" s="25"/>
    </row>
    <row r="1807" spans="8:8" x14ac:dyDescent="0.2">
      <c r="H1807" s="25"/>
    </row>
    <row r="1808" spans="8:8" x14ac:dyDescent="0.2">
      <c r="H1808" s="25"/>
    </row>
    <row r="1809" spans="8:8" x14ac:dyDescent="0.2">
      <c r="H1809" s="25"/>
    </row>
    <row r="1810" spans="8:8" x14ac:dyDescent="0.2">
      <c r="H1810" s="25"/>
    </row>
    <row r="1811" spans="8:8" x14ac:dyDescent="0.2">
      <c r="H1811" s="25"/>
    </row>
    <row r="1812" spans="8:8" x14ac:dyDescent="0.2">
      <c r="H1812" s="25"/>
    </row>
    <row r="1813" spans="8:8" x14ac:dyDescent="0.2">
      <c r="H1813" s="25"/>
    </row>
    <row r="1814" spans="8:8" x14ac:dyDescent="0.2">
      <c r="H1814" s="25"/>
    </row>
    <row r="1815" spans="8:8" x14ac:dyDescent="0.2">
      <c r="H1815" s="25"/>
    </row>
    <row r="1816" spans="8:8" x14ac:dyDescent="0.2">
      <c r="H1816" s="25"/>
    </row>
    <row r="1817" spans="8:8" x14ac:dyDescent="0.2">
      <c r="H1817" s="25"/>
    </row>
    <row r="1818" spans="8:8" x14ac:dyDescent="0.2">
      <c r="H1818" s="25"/>
    </row>
    <row r="1819" spans="8:8" x14ac:dyDescent="0.2">
      <c r="H1819" s="25"/>
    </row>
    <row r="1820" spans="8:8" x14ac:dyDescent="0.2">
      <c r="H1820" s="25"/>
    </row>
    <row r="1821" spans="8:8" x14ac:dyDescent="0.2">
      <c r="H1821" s="25"/>
    </row>
    <row r="1822" spans="8:8" x14ac:dyDescent="0.2">
      <c r="H1822" s="25"/>
    </row>
    <row r="1823" spans="8:8" x14ac:dyDescent="0.2">
      <c r="H1823" s="25"/>
    </row>
    <row r="1824" spans="8:8" x14ac:dyDescent="0.2">
      <c r="H1824" s="25"/>
    </row>
    <row r="1825" spans="8:8" x14ac:dyDescent="0.2">
      <c r="H1825" s="25"/>
    </row>
    <row r="1826" spans="8:8" x14ac:dyDescent="0.2">
      <c r="H1826" s="25"/>
    </row>
    <row r="1827" spans="8:8" x14ac:dyDescent="0.2">
      <c r="H1827" s="25"/>
    </row>
    <row r="1828" spans="8:8" x14ac:dyDescent="0.2">
      <c r="H1828" s="25"/>
    </row>
    <row r="1829" spans="8:8" x14ac:dyDescent="0.2">
      <c r="H1829" s="25"/>
    </row>
    <row r="1830" spans="8:8" x14ac:dyDescent="0.2">
      <c r="H1830" s="25"/>
    </row>
    <row r="1831" spans="8:8" x14ac:dyDescent="0.2">
      <c r="H1831" s="25"/>
    </row>
    <row r="1832" spans="8:8" x14ac:dyDescent="0.2">
      <c r="H1832" s="25"/>
    </row>
    <row r="1833" spans="8:8" x14ac:dyDescent="0.2">
      <c r="H1833" s="25"/>
    </row>
    <row r="1834" spans="8:8" x14ac:dyDescent="0.2">
      <c r="H1834" s="25"/>
    </row>
    <row r="1835" spans="8:8" x14ac:dyDescent="0.2">
      <c r="H1835" s="25"/>
    </row>
    <row r="1836" spans="8:8" x14ac:dyDescent="0.2">
      <c r="H1836" s="25"/>
    </row>
    <row r="1837" spans="8:8" x14ac:dyDescent="0.2">
      <c r="H1837" s="25"/>
    </row>
    <row r="1838" spans="8:8" x14ac:dyDescent="0.2">
      <c r="H1838" s="25"/>
    </row>
    <row r="1839" spans="8:8" x14ac:dyDescent="0.2">
      <c r="H1839" s="25"/>
    </row>
    <row r="1840" spans="8:8" x14ac:dyDescent="0.2">
      <c r="H1840" s="25"/>
    </row>
    <row r="1841" spans="8:8" x14ac:dyDescent="0.2">
      <c r="H1841" s="25"/>
    </row>
    <row r="1842" spans="8:8" x14ac:dyDescent="0.2">
      <c r="H1842" s="25"/>
    </row>
    <row r="1843" spans="8:8" x14ac:dyDescent="0.2">
      <c r="H1843" s="25"/>
    </row>
    <row r="1844" spans="8:8" x14ac:dyDescent="0.2">
      <c r="H1844" s="25"/>
    </row>
    <row r="1845" spans="8:8" x14ac:dyDescent="0.2">
      <c r="H1845" s="25"/>
    </row>
    <row r="1846" spans="8:8" x14ac:dyDescent="0.2">
      <c r="H1846" s="25"/>
    </row>
    <row r="1847" spans="8:8" x14ac:dyDescent="0.2">
      <c r="H1847" s="25"/>
    </row>
    <row r="1848" spans="8:8" x14ac:dyDescent="0.2">
      <c r="H1848" s="25"/>
    </row>
    <row r="1849" spans="8:8" x14ac:dyDescent="0.2">
      <c r="H1849" s="25"/>
    </row>
    <row r="1850" spans="8:8" x14ac:dyDescent="0.2">
      <c r="H1850" s="25"/>
    </row>
    <row r="1851" spans="8:8" x14ac:dyDescent="0.2">
      <c r="H1851" s="25"/>
    </row>
    <row r="1852" spans="8:8" x14ac:dyDescent="0.2">
      <c r="H1852" s="25"/>
    </row>
    <row r="1853" spans="8:8" x14ac:dyDescent="0.2">
      <c r="H1853" s="25"/>
    </row>
    <row r="1854" spans="8:8" x14ac:dyDescent="0.2">
      <c r="H1854" s="25"/>
    </row>
    <row r="1855" spans="8:8" x14ac:dyDescent="0.2">
      <c r="H1855" s="25"/>
    </row>
    <row r="1856" spans="8:8" x14ac:dyDescent="0.2">
      <c r="H1856" s="25"/>
    </row>
    <row r="1857" spans="8:8" x14ac:dyDescent="0.2">
      <c r="H1857" s="25"/>
    </row>
    <row r="1858" spans="8:8" x14ac:dyDescent="0.2">
      <c r="H1858" s="25"/>
    </row>
    <row r="1859" spans="8:8" x14ac:dyDescent="0.2">
      <c r="H1859" s="25"/>
    </row>
    <row r="1860" spans="8:8" x14ac:dyDescent="0.2">
      <c r="H1860" s="25"/>
    </row>
    <row r="1861" spans="8:8" x14ac:dyDescent="0.2">
      <c r="H1861" s="25"/>
    </row>
    <row r="1862" spans="8:8" x14ac:dyDescent="0.2">
      <c r="H1862" s="25"/>
    </row>
    <row r="1863" spans="8:8" x14ac:dyDescent="0.2">
      <c r="H1863" s="25"/>
    </row>
    <row r="1864" spans="8:8" x14ac:dyDescent="0.2">
      <c r="H1864" s="25"/>
    </row>
    <row r="1865" spans="8:8" x14ac:dyDescent="0.2">
      <c r="H1865" s="25"/>
    </row>
    <row r="1866" spans="8:8" x14ac:dyDescent="0.2">
      <c r="H1866" s="25"/>
    </row>
    <row r="1867" spans="8:8" x14ac:dyDescent="0.2">
      <c r="H1867" s="25"/>
    </row>
    <row r="1868" spans="8:8" x14ac:dyDescent="0.2">
      <c r="H1868" s="25"/>
    </row>
    <row r="1869" spans="8:8" x14ac:dyDescent="0.2">
      <c r="H1869" s="25"/>
    </row>
    <row r="1870" spans="8:8" x14ac:dyDescent="0.2">
      <c r="H1870" s="25"/>
    </row>
    <row r="1871" spans="8:8" x14ac:dyDescent="0.2">
      <c r="H1871" s="25"/>
    </row>
    <row r="1872" spans="8:8" x14ac:dyDescent="0.2">
      <c r="H1872" s="25"/>
    </row>
    <row r="1873" spans="8:8" x14ac:dyDescent="0.2">
      <c r="H1873" s="25"/>
    </row>
    <row r="1874" spans="8:8" x14ac:dyDescent="0.2">
      <c r="H1874" s="25"/>
    </row>
    <row r="1875" spans="8:8" x14ac:dyDescent="0.2">
      <c r="H1875" s="25"/>
    </row>
    <row r="1876" spans="8:8" x14ac:dyDescent="0.2">
      <c r="H1876" s="25"/>
    </row>
    <row r="1877" spans="8:8" x14ac:dyDescent="0.2">
      <c r="H1877" s="25"/>
    </row>
    <row r="1878" spans="8:8" x14ac:dyDescent="0.2">
      <c r="H1878" s="25"/>
    </row>
    <row r="1879" spans="8:8" x14ac:dyDescent="0.2">
      <c r="H1879" s="25"/>
    </row>
    <row r="1880" spans="8:8" x14ac:dyDescent="0.2">
      <c r="H1880" s="25"/>
    </row>
    <row r="1881" spans="8:8" x14ac:dyDescent="0.2">
      <c r="H1881" s="25"/>
    </row>
    <row r="1882" spans="8:8" x14ac:dyDescent="0.2">
      <c r="H1882" s="25"/>
    </row>
    <row r="1883" spans="8:8" x14ac:dyDescent="0.2">
      <c r="H1883" s="25"/>
    </row>
    <row r="1884" spans="8:8" x14ac:dyDescent="0.2">
      <c r="H1884" s="25"/>
    </row>
    <row r="1885" spans="8:8" x14ac:dyDescent="0.2">
      <c r="H1885" s="25"/>
    </row>
    <row r="1886" spans="8:8" x14ac:dyDescent="0.2">
      <c r="H1886" s="25"/>
    </row>
    <row r="1887" spans="8:8" x14ac:dyDescent="0.2">
      <c r="H1887" s="25"/>
    </row>
    <row r="1888" spans="8:8" x14ac:dyDescent="0.2">
      <c r="H1888" s="25"/>
    </row>
    <row r="1889" spans="8:8" x14ac:dyDescent="0.2">
      <c r="H1889" s="25"/>
    </row>
    <row r="1890" spans="8:8" x14ac:dyDescent="0.2">
      <c r="H1890" s="25"/>
    </row>
    <row r="1891" spans="8:8" x14ac:dyDescent="0.2">
      <c r="H1891" s="25"/>
    </row>
    <row r="1892" spans="8:8" x14ac:dyDescent="0.2">
      <c r="H1892" s="25"/>
    </row>
    <row r="1893" spans="8:8" x14ac:dyDescent="0.2">
      <c r="H1893" s="25"/>
    </row>
    <row r="1894" spans="8:8" x14ac:dyDescent="0.2">
      <c r="H1894" s="25"/>
    </row>
    <row r="1895" spans="8:8" x14ac:dyDescent="0.2">
      <c r="H1895" s="25"/>
    </row>
    <row r="1896" spans="8:8" x14ac:dyDescent="0.2">
      <c r="H1896" s="25"/>
    </row>
    <row r="1897" spans="8:8" x14ac:dyDescent="0.2">
      <c r="H1897" s="25"/>
    </row>
    <row r="1898" spans="8:8" x14ac:dyDescent="0.2">
      <c r="H1898" s="25"/>
    </row>
    <row r="1899" spans="8:8" x14ac:dyDescent="0.2">
      <c r="H1899" s="25"/>
    </row>
    <row r="1900" spans="8:8" x14ac:dyDescent="0.2">
      <c r="H1900" s="25"/>
    </row>
    <row r="1901" spans="8:8" x14ac:dyDescent="0.2">
      <c r="H1901" s="25"/>
    </row>
    <row r="1902" spans="8:8" x14ac:dyDescent="0.2">
      <c r="H1902" s="25"/>
    </row>
    <row r="1903" spans="8:8" x14ac:dyDescent="0.2">
      <c r="H1903" s="25"/>
    </row>
    <row r="1904" spans="8:8" x14ac:dyDescent="0.2">
      <c r="H1904" s="25"/>
    </row>
    <row r="1905" spans="8:8" x14ac:dyDescent="0.2">
      <c r="H1905" s="25"/>
    </row>
    <row r="1906" spans="8:8" x14ac:dyDescent="0.2">
      <c r="H1906" s="25"/>
    </row>
    <row r="1907" spans="8:8" x14ac:dyDescent="0.2">
      <c r="H1907" s="25"/>
    </row>
    <row r="1908" spans="8:8" x14ac:dyDescent="0.2">
      <c r="H1908" s="25"/>
    </row>
    <row r="1909" spans="8:8" x14ac:dyDescent="0.2">
      <c r="H1909" s="25"/>
    </row>
    <row r="1910" spans="8:8" x14ac:dyDescent="0.2">
      <c r="H1910" s="25"/>
    </row>
    <row r="1911" spans="8:8" x14ac:dyDescent="0.2">
      <c r="H1911" s="25"/>
    </row>
    <row r="1912" spans="8:8" x14ac:dyDescent="0.2">
      <c r="H1912" s="25"/>
    </row>
    <row r="1913" spans="8:8" x14ac:dyDescent="0.2">
      <c r="H1913" s="25"/>
    </row>
    <row r="1914" spans="8:8" x14ac:dyDescent="0.2">
      <c r="H1914" s="25"/>
    </row>
    <row r="1915" spans="8:8" x14ac:dyDescent="0.2">
      <c r="H1915" s="25"/>
    </row>
    <row r="1916" spans="8:8" x14ac:dyDescent="0.2">
      <c r="H1916" s="25"/>
    </row>
    <row r="1917" spans="8:8" x14ac:dyDescent="0.2">
      <c r="H1917" s="25"/>
    </row>
    <row r="1918" spans="8:8" x14ac:dyDescent="0.2">
      <c r="H1918" s="25"/>
    </row>
    <row r="1919" spans="8:8" x14ac:dyDescent="0.2">
      <c r="H1919" s="25"/>
    </row>
    <row r="1920" spans="8:8" x14ac:dyDescent="0.2">
      <c r="H1920" s="25"/>
    </row>
    <row r="1921" spans="8:8" x14ac:dyDescent="0.2">
      <c r="H1921" s="25"/>
    </row>
    <row r="1922" spans="8:8" x14ac:dyDescent="0.2">
      <c r="H1922" s="25"/>
    </row>
    <row r="1923" spans="8:8" x14ac:dyDescent="0.2">
      <c r="H1923" s="25"/>
    </row>
    <row r="1924" spans="8:8" x14ac:dyDescent="0.2">
      <c r="H1924" s="25"/>
    </row>
    <row r="1925" spans="8:8" x14ac:dyDescent="0.2">
      <c r="H1925" s="25"/>
    </row>
    <row r="1926" spans="8:8" x14ac:dyDescent="0.2">
      <c r="H1926" s="25"/>
    </row>
    <row r="1927" spans="8:8" x14ac:dyDescent="0.2">
      <c r="H1927" s="25"/>
    </row>
    <row r="1928" spans="8:8" x14ac:dyDescent="0.2">
      <c r="H1928" s="25"/>
    </row>
    <row r="1929" spans="8:8" x14ac:dyDescent="0.2">
      <c r="H1929" s="25"/>
    </row>
    <row r="1930" spans="8:8" x14ac:dyDescent="0.2">
      <c r="H1930" s="25"/>
    </row>
    <row r="1931" spans="8:8" x14ac:dyDescent="0.2">
      <c r="H1931" s="25"/>
    </row>
    <row r="1932" spans="8:8" x14ac:dyDescent="0.2">
      <c r="H1932" s="25"/>
    </row>
    <row r="1933" spans="8:8" x14ac:dyDescent="0.2">
      <c r="H1933" s="25"/>
    </row>
    <row r="1934" spans="8:8" x14ac:dyDescent="0.2">
      <c r="H1934" s="25"/>
    </row>
    <row r="1935" spans="8:8" x14ac:dyDescent="0.2">
      <c r="H1935" s="25"/>
    </row>
    <row r="1936" spans="8:8" x14ac:dyDescent="0.2">
      <c r="H1936" s="25"/>
    </row>
    <row r="1937" spans="8:8" x14ac:dyDescent="0.2">
      <c r="H1937" s="25"/>
    </row>
    <row r="1938" spans="8:8" x14ac:dyDescent="0.2">
      <c r="H1938" s="25"/>
    </row>
    <row r="1939" spans="8:8" x14ac:dyDescent="0.2">
      <c r="H1939" s="25"/>
    </row>
    <row r="1940" spans="8:8" x14ac:dyDescent="0.2">
      <c r="H1940" s="25"/>
    </row>
    <row r="1941" spans="8:8" x14ac:dyDescent="0.2">
      <c r="H1941" s="25"/>
    </row>
    <row r="1942" spans="8:8" x14ac:dyDescent="0.2">
      <c r="H1942" s="25"/>
    </row>
    <row r="1943" spans="8:8" x14ac:dyDescent="0.2">
      <c r="H1943" s="25"/>
    </row>
    <row r="1944" spans="8:8" x14ac:dyDescent="0.2">
      <c r="H1944" s="25"/>
    </row>
    <row r="1945" spans="8:8" x14ac:dyDescent="0.2">
      <c r="H1945" s="25"/>
    </row>
    <row r="1946" spans="8:8" x14ac:dyDescent="0.2">
      <c r="H1946" s="25"/>
    </row>
    <row r="1947" spans="8:8" x14ac:dyDescent="0.2">
      <c r="H1947" s="25"/>
    </row>
    <row r="1948" spans="8:8" x14ac:dyDescent="0.2">
      <c r="H1948" s="25"/>
    </row>
    <row r="1949" spans="8:8" x14ac:dyDescent="0.2">
      <c r="H1949" s="25"/>
    </row>
    <row r="1950" spans="8:8" x14ac:dyDescent="0.2">
      <c r="H1950" s="25"/>
    </row>
    <row r="1951" spans="8:8" x14ac:dyDescent="0.2">
      <c r="H1951" s="25"/>
    </row>
    <row r="1952" spans="8:8" x14ac:dyDescent="0.2">
      <c r="H1952" s="25"/>
    </row>
    <row r="1953" spans="8:8" x14ac:dyDescent="0.2">
      <c r="H1953" s="25"/>
    </row>
    <row r="1954" spans="8:8" x14ac:dyDescent="0.2">
      <c r="H1954" s="25"/>
    </row>
    <row r="1955" spans="8:8" x14ac:dyDescent="0.2">
      <c r="H1955" s="25"/>
    </row>
    <row r="1956" spans="8:8" x14ac:dyDescent="0.2">
      <c r="H1956" s="25"/>
    </row>
    <row r="1957" spans="8:8" x14ac:dyDescent="0.2">
      <c r="H1957" s="25"/>
    </row>
    <row r="1958" spans="8:8" x14ac:dyDescent="0.2">
      <c r="H1958" s="25"/>
    </row>
    <row r="1959" spans="8:8" x14ac:dyDescent="0.2">
      <c r="H1959" s="25"/>
    </row>
    <row r="1960" spans="8:8" x14ac:dyDescent="0.2">
      <c r="H1960" s="25"/>
    </row>
    <row r="1961" spans="8:8" x14ac:dyDescent="0.2">
      <c r="H1961" s="25"/>
    </row>
    <row r="1962" spans="8:8" x14ac:dyDescent="0.2">
      <c r="H1962" s="25"/>
    </row>
    <row r="1963" spans="8:8" x14ac:dyDescent="0.2">
      <c r="H1963" s="25"/>
    </row>
    <row r="1964" spans="8:8" x14ac:dyDescent="0.2">
      <c r="H1964" s="25"/>
    </row>
    <row r="1965" spans="8:8" x14ac:dyDescent="0.2">
      <c r="H1965" s="25"/>
    </row>
    <row r="1966" spans="8:8" x14ac:dyDescent="0.2">
      <c r="H1966" s="25"/>
    </row>
    <row r="1967" spans="8:8" x14ac:dyDescent="0.2">
      <c r="H1967" s="25"/>
    </row>
    <row r="1968" spans="8:8" x14ac:dyDescent="0.2">
      <c r="H1968" s="25"/>
    </row>
    <row r="1969" spans="8:8" x14ac:dyDescent="0.2">
      <c r="H1969" s="25"/>
    </row>
    <row r="1970" spans="8:8" x14ac:dyDescent="0.2">
      <c r="H1970" s="25"/>
    </row>
    <row r="1971" spans="8:8" x14ac:dyDescent="0.2">
      <c r="H1971" s="25"/>
    </row>
    <row r="1972" spans="8:8" x14ac:dyDescent="0.2">
      <c r="H1972" s="25"/>
    </row>
    <row r="1973" spans="8:8" x14ac:dyDescent="0.2">
      <c r="H1973" s="25"/>
    </row>
    <row r="1974" spans="8:8" x14ac:dyDescent="0.2">
      <c r="H1974" s="25"/>
    </row>
    <row r="1975" spans="8:8" x14ac:dyDescent="0.2">
      <c r="H1975" s="25"/>
    </row>
    <row r="1976" spans="8:8" x14ac:dyDescent="0.2">
      <c r="H1976" s="25"/>
    </row>
    <row r="1977" spans="8:8" x14ac:dyDescent="0.2">
      <c r="H1977" s="25"/>
    </row>
    <row r="1978" spans="8:8" x14ac:dyDescent="0.2">
      <c r="H1978" s="25"/>
    </row>
    <row r="1979" spans="8:8" x14ac:dyDescent="0.2">
      <c r="H1979" s="25"/>
    </row>
    <row r="1980" spans="8:8" x14ac:dyDescent="0.2">
      <c r="H1980" s="25"/>
    </row>
    <row r="1981" spans="8:8" x14ac:dyDescent="0.2">
      <c r="H1981" s="25"/>
    </row>
    <row r="1982" spans="8:8" x14ac:dyDescent="0.2">
      <c r="H1982" s="25"/>
    </row>
    <row r="1983" spans="8:8" x14ac:dyDescent="0.2">
      <c r="H1983" s="25"/>
    </row>
    <row r="1984" spans="8:8" x14ac:dyDescent="0.2">
      <c r="H1984" s="25"/>
    </row>
    <row r="1985" spans="8:8" x14ac:dyDescent="0.2">
      <c r="H1985" s="25"/>
    </row>
    <row r="1986" spans="8:8" x14ac:dyDescent="0.2">
      <c r="H1986" s="25"/>
    </row>
    <row r="1987" spans="8:8" x14ac:dyDescent="0.2">
      <c r="H1987" s="25"/>
    </row>
    <row r="1988" spans="8:8" x14ac:dyDescent="0.2">
      <c r="H1988" s="25"/>
    </row>
    <row r="1989" spans="8:8" x14ac:dyDescent="0.2">
      <c r="H1989" s="25"/>
    </row>
    <row r="1990" spans="8:8" x14ac:dyDescent="0.2">
      <c r="H1990" s="25"/>
    </row>
    <row r="1991" spans="8:8" x14ac:dyDescent="0.2">
      <c r="H1991" s="25"/>
    </row>
    <row r="1992" spans="8:8" x14ac:dyDescent="0.2">
      <c r="H1992" s="25"/>
    </row>
    <row r="1993" spans="8:8" x14ac:dyDescent="0.2">
      <c r="H1993" s="25"/>
    </row>
    <row r="1994" spans="8:8" x14ac:dyDescent="0.2">
      <c r="H1994" s="25"/>
    </row>
    <row r="1995" spans="8:8" x14ac:dyDescent="0.2">
      <c r="H1995" s="25"/>
    </row>
    <row r="1996" spans="8:8" x14ac:dyDescent="0.2">
      <c r="H1996" s="25"/>
    </row>
    <row r="1997" spans="8:8" x14ac:dyDescent="0.2">
      <c r="H1997" s="25"/>
    </row>
    <row r="1998" spans="8:8" x14ac:dyDescent="0.2">
      <c r="H1998" s="25"/>
    </row>
    <row r="1999" spans="8:8" x14ac:dyDescent="0.2">
      <c r="H1999" s="25"/>
    </row>
    <row r="2000" spans="8:8" x14ac:dyDescent="0.2">
      <c r="H2000" s="25"/>
    </row>
    <row r="2001" spans="8:8" x14ac:dyDescent="0.2">
      <c r="H2001" s="25"/>
    </row>
    <row r="2002" spans="8:8" x14ac:dyDescent="0.2">
      <c r="H2002" s="25"/>
    </row>
    <row r="2003" spans="8:8" x14ac:dyDescent="0.2">
      <c r="H2003" s="25"/>
    </row>
    <row r="2004" spans="8:8" x14ac:dyDescent="0.2">
      <c r="H2004" s="25"/>
    </row>
    <row r="2005" spans="8:8" x14ac:dyDescent="0.2">
      <c r="H2005" s="25"/>
    </row>
    <row r="2006" spans="8:8" x14ac:dyDescent="0.2">
      <c r="H2006" s="25"/>
    </row>
    <row r="2007" spans="8:8" x14ac:dyDescent="0.2">
      <c r="H2007" s="25"/>
    </row>
    <row r="2008" spans="8:8" x14ac:dyDescent="0.2">
      <c r="H2008" s="25"/>
    </row>
    <row r="2009" spans="8:8" x14ac:dyDescent="0.2">
      <c r="H2009" s="25"/>
    </row>
    <row r="2010" spans="8:8" x14ac:dyDescent="0.2">
      <c r="H2010" s="25"/>
    </row>
    <row r="2011" spans="8:8" x14ac:dyDescent="0.2">
      <c r="H2011" s="25"/>
    </row>
    <row r="2012" spans="8:8" x14ac:dyDescent="0.2">
      <c r="H2012" s="25"/>
    </row>
    <row r="2013" spans="8:8" x14ac:dyDescent="0.2">
      <c r="H2013" s="25"/>
    </row>
    <row r="2014" spans="8:8" x14ac:dyDescent="0.2">
      <c r="H2014" s="25"/>
    </row>
    <row r="2015" spans="8:8" x14ac:dyDescent="0.2">
      <c r="H2015" s="25"/>
    </row>
    <row r="2016" spans="8:8" x14ac:dyDescent="0.2">
      <c r="H2016" s="25"/>
    </row>
    <row r="2017" spans="8:8" x14ac:dyDescent="0.2">
      <c r="H2017" s="25"/>
    </row>
    <row r="2018" spans="8:8" x14ac:dyDescent="0.2">
      <c r="H2018" s="25"/>
    </row>
    <row r="2019" spans="8:8" x14ac:dyDescent="0.2">
      <c r="H2019" s="25"/>
    </row>
    <row r="2020" spans="8:8" x14ac:dyDescent="0.2">
      <c r="H2020" s="25"/>
    </row>
    <row r="2021" spans="8:8" x14ac:dyDescent="0.2">
      <c r="H2021" s="25"/>
    </row>
    <row r="2022" spans="8:8" x14ac:dyDescent="0.2">
      <c r="H2022" s="25"/>
    </row>
    <row r="2023" spans="8:8" x14ac:dyDescent="0.2">
      <c r="H2023" s="25"/>
    </row>
    <row r="2024" spans="8:8" x14ac:dyDescent="0.2">
      <c r="H2024" s="25"/>
    </row>
    <row r="2025" spans="8:8" x14ac:dyDescent="0.2">
      <c r="H2025" s="25"/>
    </row>
    <row r="2026" spans="8:8" x14ac:dyDescent="0.2">
      <c r="H2026" s="25"/>
    </row>
    <row r="2027" spans="8:8" x14ac:dyDescent="0.2">
      <c r="H2027" s="25"/>
    </row>
    <row r="2028" spans="8:8" x14ac:dyDescent="0.2">
      <c r="H2028" s="25"/>
    </row>
    <row r="2029" spans="8:8" x14ac:dyDescent="0.2">
      <c r="H2029" s="25"/>
    </row>
    <row r="2030" spans="8:8" x14ac:dyDescent="0.2">
      <c r="H2030" s="25"/>
    </row>
    <row r="2031" spans="8:8" x14ac:dyDescent="0.2">
      <c r="H2031" s="25"/>
    </row>
    <row r="2032" spans="8:8" x14ac:dyDescent="0.2">
      <c r="H2032" s="25"/>
    </row>
    <row r="2033" spans="8:8" x14ac:dyDescent="0.2">
      <c r="H2033" s="25"/>
    </row>
    <row r="2034" spans="8:8" x14ac:dyDescent="0.2">
      <c r="H2034" s="25"/>
    </row>
    <row r="2035" spans="8:8" x14ac:dyDescent="0.2">
      <c r="H2035" s="25"/>
    </row>
    <row r="2036" spans="8:8" x14ac:dyDescent="0.2">
      <c r="H2036" s="25"/>
    </row>
    <row r="2037" spans="8:8" x14ac:dyDescent="0.2">
      <c r="H2037" s="25"/>
    </row>
    <row r="2038" spans="8:8" x14ac:dyDescent="0.2">
      <c r="H2038" s="25"/>
    </row>
    <row r="2039" spans="8:8" x14ac:dyDescent="0.2">
      <c r="H2039" s="25"/>
    </row>
    <row r="2040" spans="8:8" x14ac:dyDescent="0.2">
      <c r="H2040" s="25"/>
    </row>
    <row r="2041" spans="8:8" x14ac:dyDescent="0.2">
      <c r="H2041" s="25"/>
    </row>
    <row r="2042" spans="8:8" x14ac:dyDescent="0.2">
      <c r="H2042" s="25"/>
    </row>
    <row r="2043" spans="8:8" x14ac:dyDescent="0.2">
      <c r="H2043" s="25"/>
    </row>
    <row r="2044" spans="8:8" x14ac:dyDescent="0.2">
      <c r="H2044" s="25"/>
    </row>
    <row r="2045" spans="8:8" x14ac:dyDescent="0.2">
      <c r="H2045" s="25"/>
    </row>
    <row r="2046" spans="8:8" x14ac:dyDescent="0.2">
      <c r="H2046" s="25"/>
    </row>
    <row r="2047" spans="8:8" x14ac:dyDescent="0.2">
      <c r="H2047" s="25"/>
    </row>
    <row r="2048" spans="8:8" x14ac:dyDescent="0.2">
      <c r="H2048" s="25"/>
    </row>
    <row r="2049" spans="8:8" x14ac:dyDescent="0.2">
      <c r="H2049" s="25"/>
    </row>
    <row r="2050" spans="8:8" x14ac:dyDescent="0.2">
      <c r="H2050" s="25"/>
    </row>
    <row r="2051" spans="8:8" x14ac:dyDescent="0.2">
      <c r="H2051" s="25"/>
    </row>
    <row r="2052" spans="8:8" x14ac:dyDescent="0.2">
      <c r="H2052" s="25"/>
    </row>
    <row r="2053" spans="8:8" x14ac:dyDescent="0.2">
      <c r="H2053" s="25"/>
    </row>
    <row r="2054" spans="8:8" x14ac:dyDescent="0.2">
      <c r="H2054" s="25"/>
    </row>
    <row r="2055" spans="8:8" x14ac:dyDescent="0.2">
      <c r="H2055" s="25"/>
    </row>
    <row r="2056" spans="8:8" x14ac:dyDescent="0.2">
      <c r="H2056" s="25"/>
    </row>
    <row r="2057" spans="8:8" x14ac:dyDescent="0.2">
      <c r="H2057" s="25"/>
    </row>
    <row r="2058" spans="8:8" x14ac:dyDescent="0.2">
      <c r="H2058" s="25"/>
    </row>
    <row r="2059" spans="8:8" x14ac:dyDescent="0.2">
      <c r="H2059" s="25"/>
    </row>
    <row r="2060" spans="8:8" x14ac:dyDescent="0.2">
      <c r="H2060" s="25"/>
    </row>
    <row r="2061" spans="8:8" x14ac:dyDescent="0.2">
      <c r="H2061" s="25"/>
    </row>
    <row r="2062" spans="8:8" x14ac:dyDescent="0.2">
      <c r="H2062" s="25"/>
    </row>
    <row r="2063" spans="8:8" x14ac:dyDescent="0.2">
      <c r="H2063" s="25"/>
    </row>
    <row r="2064" spans="8:8" x14ac:dyDescent="0.2">
      <c r="H2064" s="25"/>
    </row>
    <row r="2065" spans="8:8" x14ac:dyDescent="0.2">
      <c r="H2065" s="25"/>
    </row>
    <row r="2066" spans="8:8" x14ac:dyDescent="0.2">
      <c r="H2066" s="25"/>
    </row>
    <row r="2067" spans="8:8" x14ac:dyDescent="0.2">
      <c r="H2067" s="25"/>
    </row>
    <row r="2068" spans="8:8" x14ac:dyDescent="0.2">
      <c r="H2068" s="25"/>
    </row>
    <row r="2069" spans="8:8" x14ac:dyDescent="0.2">
      <c r="H2069" s="25"/>
    </row>
    <row r="2070" spans="8:8" x14ac:dyDescent="0.2">
      <c r="H2070" s="25"/>
    </row>
    <row r="2071" spans="8:8" x14ac:dyDescent="0.2">
      <c r="H2071" s="25"/>
    </row>
    <row r="2072" spans="8:8" x14ac:dyDescent="0.2">
      <c r="H2072" s="25"/>
    </row>
    <row r="2073" spans="8:8" x14ac:dyDescent="0.2">
      <c r="H2073" s="25"/>
    </row>
    <row r="2074" spans="8:8" x14ac:dyDescent="0.2">
      <c r="H2074" s="25"/>
    </row>
    <row r="2075" spans="8:8" x14ac:dyDescent="0.2">
      <c r="H2075" s="25"/>
    </row>
    <row r="2076" spans="8:8" x14ac:dyDescent="0.2">
      <c r="H2076" s="25"/>
    </row>
    <row r="2077" spans="8:8" x14ac:dyDescent="0.2">
      <c r="H2077" s="25"/>
    </row>
    <row r="2078" spans="8:8" x14ac:dyDescent="0.2">
      <c r="H2078" s="25"/>
    </row>
    <row r="2079" spans="8:8" x14ac:dyDescent="0.2">
      <c r="H2079" s="25"/>
    </row>
    <row r="2080" spans="8:8" x14ac:dyDescent="0.2">
      <c r="H2080" s="25"/>
    </row>
    <row r="2081" spans="8:8" x14ac:dyDescent="0.2">
      <c r="H2081" s="25"/>
    </row>
    <row r="2082" spans="8:8" x14ac:dyDescent="0.2">
      <c r="H2082" s="25"/>
    </row>
    <row r="2083" spans="8:8" x14ac:dyDescent="0.2">
      <c r="H2083" s="25"/>
    </row>
    <row r="2084" spans="8:8" x14ac:dyDescent="0.2">
      <c r="H2084" s="25"/>
    </row>
    <row r="2085" spans="8:8" x14ac:dyDescent="0.2">
      <c r="H2085" s="25"/>
    </row>
    <row r="2086" spans="8:8" x14ac:dyDescent="0.2">
      <c r="H2086" s="25"/>
    </row>
    <row r="2087" spans="8:8" x14ac:dyDescent="0.2">
      <c r="H2087" s="25"/>
    </row>
    <row r="2088" spans="8:8" x14ac:dyDescent="0.2">
      <c r="H2088" s="25"/>
    </row>
    <row r="2089" spans="8:8" x14ac:dyDescent="0.2">
      <c r="H2089" s="25"/>
    </row>
    <row r="2090" spans="8:8" x14ac:dyDescent="0.2">
      <c r="H2090" s="25"/>
    </row>
    <row r="2091" spans="8:8" x14ac:dyDescent="0.2">
      <c r="H2091" s="25"/>
    </row>
    <row r="2092" spans="8:8" x14ac:dyDescent="0.2">
      <c r="H2092" s="25"/>
    </row>
    <row r="2093" spans="8:8" x14ac:dyDescent="0.2">
      <c r="H2093" s="25"/>
    </row>
    <row r="2094" spans="8:8" x14ac:dyDescent="0.2">
      <c r="H2094" s="25"/>
    </row>
    <row r="2095" spans="8:8" x14ac:dyDescent="0.2">
      <c r="H2095" s="25"/>
    </row>
    <row r="2096" spans="8:8" x14ac:dyDescent="0.2">
      <c r="H2096" s="25"/>
    </row>
    <row r="2097" spans="8:8" x14ac:dyDescent="0.2">
      <c r="H2097" s="25"/>
    </row>
    <row r="2098" spans="8:8" x14ac:dyDescent="0.2">
      <c r="H2098" s="25"/>
    </row>
    <row r="2099" spans="8:8" x14ac:dyDescent="0.2">
      <c r="H2099" s="25"/>
    </row>
    <row r="2100" spans="8:8" x14ac:dyDescent="0.2">
      <c r="H2100" s="25"/>
    </row>
    <row r="2101" spans="8:8" x14ac:dyDescent="0.2">
      <c r="H2101" s="25"/>
    </row>
    <row r="2102" spans="8:8" x14ac:dyDescent="0.2">
      <c r="H2102" s="25"/>
    </row>
    <row r="2103" spans="8:8" x14ac:dyDescent="0.2">
      <c r="H2103" s="25"/>
    </row>
    <row r="2104" spans="8:8" x14ac:dyDescent="0.2">
      <c r="H2104" s="25"/>
    </row>
    <row r="2105" spans="8:8" x14ac:dyDescent="0.2">
      <c r="H2105" s="25"/>
    </row>
    <row r="2106" spans="8:8" x14ac:dyDescent="0.2">
      <c r="H2106" s="25"/>
    </row>
    <row r="2107" spans="8:8" x14ac:dyDescent="0.2">
      <c r="H2107" s="25"/>
    </row>
    <row r="2108" spans="8:8" x14ac:dyDescent="0.2">
      <c r="H2108" s="25"/>
    </row>
    <row r="2109" spans="8:8" x14ac:dyDescent="0.2">
      <c r="H2109" s="25"/>
    </row>
    <row r="2110" spans="8:8" x14ac:dyDescent="0.2">
      <c r="H2110" s="25"/>
    </row>
    <row r="2111" spans="8:8" x14ac:dyDescent="0.2">
      <c r="H2111" s="25"/>
    </row>
    <row r="2112" spans="8:8" x14ac:dyDescent="0.2">
      <c r="H2112" s="25"/>
    </row>
    <row r="2113" spans="8:8" x14ac:dyDescent="0.2">
      <c r="H2113" s="25"/>
    </row>
    <row r="2114" spans="8:8" x14ac:dyDescent="0.2">
      <c r="H2114" s="25"/>
    </row>
    <row r="2115" spans="8:8" x14ac:dyDescent="0.2">
      <c r="H2115" s="25"/>
    </row>
    <row r="2116" spans="8:8" x14ac:dyDescent="0.2">
      <c r="H2116" s="25"/>
    </row>
    <row r="2117" spans="8:8" x14ac:dyDescent="0.2">
      <c r="H2117" s="25"/>
    </row>
    <row r="2118" spans="8:8" x14ac:dyDescent="0.2">
      <c r="H2118" s="25"/>
    </row>
    <row r="2119" spans="8:8" x14ac:dyDescent="0.2">
      <c r="H2119" s="25"/>
    </row>
    <row r="2120" spans="8:8" x14ac:dyDescent="0.2">
      <c r="H2120" s="25"/>
    </row>
    <row r="2121" spans="8:8" x14ac:dyDescent="0.2">
      <c r="H2121" s="25"/>
    </row>
    <row r="2122" spans="8:8" x14ac:dyDescent="0.2">
      <c r="H2122" s="25"/>
    </row>
    <row r="2123" spans="8:8" x14ac:dyDescent="0.2">
      <c r="H2123" s="25"/>
    </row>
    <row r="2124" spans="8:8" x14ac:dyDescent="0.2">
      <c r="H2124" s="25"/>
    </row>
    <row r="2125" spans="8:8" x14ac:dyDescent="0.2">
      <c r="H2125" s="25"/>
    </row>
    <row r="2126" spans="8:8" x14ac:dyDescent="0.2">
      <c r="H2126" s="25"/>
    </row>
    <row r="2127" spans="8:8" x14ac:dyDescent="0.2">
      <c r="H2127" s="25"/>
    </row>
    <row r="2128" spans="8:8" x14ac:dyDescent="0.2">
      <c r="H2128" s="25"/>
    </row>
    <row r="2129" spans="8:8" x14ac:dyDescent="0.2">
      <c r="H2129" s="25"/>
    </row>
    <row r="2130" spans="8:8" x14ac:dyDescent="0.2">
      <c r="H2130" s="25"/>
    </row>
    <row r="2131" spans="8:8" x14ac:dyDescent="0.2">
      <c r="H2131" s="25"/>
    </row>
    <row r="2132" spans="8:8" x14ac:dyDescent="0.2">
      <c r="H2132" s="25"/>
    </row>
    <row r="2133" spans="8:8" x14ac:dyDescent="0.2">
      <c r="H2133" s="25"/>
    </row>
    <row r="2134" spans="8:8" x14ac:dyDescent="0.2">
      <c r="H2134" s="25"/>
    </row>
    <row r="2135" spans="8:8" x14ac:dyDescent="0.2">
      <c r="H2135" s="25"/>
    </row>
    <row r="2136" spans="8:8" x14ac:dyDescent="0.2">
      <c r="H2136" s="25"/>
    </row>
    <row r="2137" spans="8:8" x14ac:dyDescent="0.2">
      <c r="H2137" s="25"/>
    </row>
    <row r="2138" spans="8:8" x14ac:dyDescent="0.2">
      <c r="H2138" s="25"/>
    </row>
    <row r="2139" spans="8:8" x14ac:dyDescent="0.2">
      <c r="H2139" s="25"/>
    </row>
    <row r="2140" spans="8:8" x14ac:dyDescent="0.2">
      <c r="H2140" s="25"/>
    </row>
    <row r="2141" spans="8:8" x14ac:dyDescent="0.2">
      <c r="H2141" s="25"/>
    </row>
    <row r="2142" spans="8:8" x14ac:dyDescent="0.2">
      <c r="H2142" s="25"/>
    </row>
    <row r="2143" spans="8:8" x14ac:dyDescent="0.2">
      <c r="H2143" s="25"/>
    </row>
    <row r="2144" spans="8:8" x14ac:dyDescent="0.2">
      <c r="H2144" s="25"/>
    </row>
    <row r="2145" spans="8:8" x14ac:dyDescent="0.2">
      <c r="H2145" s="25"/>
    </row>
    <row r="2146" spans="8:8" x14ac:dyDescent="0.2">
      <c r="H2146" s="25"/>
    </row>
    <row r="2147" spans="8:8" x14ac:dyDescent="0.2">
      <c r="H2147" s="25"/>
    </row>
    <row r="2148" spans="8:8" x14ac:dyDescent="0.2">
      <c r="H2148" s="25"/>
    </row>
    <row r="2149" spans="8:8" x14ac:dyDescent="0.2">
      <c r="H2149" s="25"/>
    </row>
    <row r="2150" spans="8:8" x14ac:dyDescent="0.2">
      <c r="H2150" s="25"/>
    </row>
    <row r="2151" spans="8:8" x14ac:dyDescent="0.2">
      <c r="H2151" s="25"/>
    </row>
    <row r="2152" spans="8:8" x14ac:dyDescent="0.2">
      <c r="H2152" s="25"/>
    </row>
    <row r="2153" spans="8:8" x14ac:dyDescent="0.2">
      <c r="H2153" s="25"/>
    </row>
    <row r="2154" spans="8:8" x14ac:dyDescent="0.2">
      <c r="H2154" s="25"/>
    </row>
    <row r="2155" spans="8:8" x14ac:dyDescent="0.2">
      <c r="H2155" s="25"/>
    </row>
    <row r="2156" spans="8:8" x14ac:dyDescent="0.2">
      <c r="H2156" s="25"/>
    </row>
    <row r="2157" spans="8:8" x14ac:dyDescent="0.2">
      <c r="H2157" s="25"/>
    </row>
    <row r="2158" spans="8:8" x14ac:dyDescent="0.2">
      <c r="H2158" s="25"/>
    </row>
    <row r="2159" spans="8:8" x14ac:dyDescent="0.2">
      <c r="H2159" s="25"/>
    </row>
    <row r="2160" spans="8:8" x14ac:dyDescent="0.2">
      <c r="H2160" s="25"/>
    </row>
    <row r="2161" spans="8:8" x14ac:dyDescent="0.2">
      <c r="H2161" s="25"/>
    </row>
    <row r="2162" spans="8:8" x14ac:dyDescent="0.2">
      <c r="H2162" s="25"/>
    </row>
    <row r="2163" spans="8:8" x14ac:dyDescent="0.2">
      <c r="H2163" s="25"/>
    </row>
    <row r="2164" spans="8:8" x14ac:dyDescent="0.2">
      <c r="H2164" s="25"/>
    </row>
    <row r="2165" spans="8:8" x14ac:dyDescent="0.2">
      <c r="H2165" s="25"/>
    </row>
    <row r="2166" spans="8:8" x14ac:dyDescent="0.2">
      <c r="H2166" s="25"/>
    </row>
    <row r="2167" spans="8:8" x14ac:dyDescent="0.2">
      <c r="H2167" s="25"/>
    </row>
    <row r="2168" spans="8:8" x14ac:dyDescent="0.2">
      <c r="H2168" s="25"/>
    </row>
    <row r="2169" spans="8:8" x14ac:dyDescent="0.2">
      <c r="H2169" s="25"/>
    </row>
    <row r="2170" spans="8:8" x14ac:dyDescent="0.2">
      <c r="H2170" s="25"/>
    </row>
    <row r="2171" spans="8:8" x14ac:dyDescent="0.2">
      <c r="H2171" s="25"/>
    </row>
    <row r="2172" spans="8:8" x14ac:dyDescent="0.2">
      <c r="H2172" s="25"/>
    </row>
    <row r="2173" spans="8:8" x14ac:dyDescent="0.2">
      <c r="H2173" s="25"/>
    </row>
    <row r="2174" spans="8:8" x14ac:dyDescent="0.2">
      <c r="H2174" s="25"/>
    </row>
    <row r="2175" spans="8:8" x14ac:dyDescent="0.2">
      <c r="H2175" s="25"/>
    </row>
    <row r="2176" spans="8:8" x14ac:dyDescent="0.2">
      <c r="H2176" s="25"/>
    </row>
    <row r="2177" spans="8:8" x14ac:dyDescent="0.2">
      <c r="H2177" s="25"/>
    </row>
    <row r="2178" spans="8:8" x14ac:dyDescent="0.2">
      <c r="H2178" s="25"/>
    </row>
    <row r="2179" spans="8:8" x14ac:dyDescent="0.2">
      <c r="H2179" s="25"/>
    </row>
    <row r="2180" spans="8:8" x14ac:dyDescent="0.2">
      <c r="H2180" s="25"/>
    </row>
    <row r="2181" spans="8:8" x14ac:dyDescent="0.2">
      <c r="H2181" s="25"/>
    </row>
    <row r="2182" spans="8:8" x14ac:dyDescent="0.2">
      <c r="H2182" s="25"/>
    </row>
    <row r="2183" spans="8:8" x14ac:dyDescent="0.2">
      <c r="H2183" s="25"/>
    </row>
    <row r="2184" spans="8:8" x14ac:dyDescent="0.2">
      <c r="H2184" s="25"/>
    </row>
    <row r="2185" spans="8:8" x14ac:dyDescent="0.2">
      <c r="H2185" s="25"/>
    </row>
    <row r="2186" spans="8:8" x14ac:dyDescent="0.2">
      <c r="H2186" s="25"/>
    </row>
    <row r="2187" spans="8:8" x14ac:dyDescent="0.2">
      <c r="H2187" s="25"/>
    </row>
    <row r="2188" spans="8:8" x14ac:dyDescent="0.2">
      <c r="H2188" s="25"/>
    </row>
    <row r="2189" spans="8:8" x14ac:dyDescent="0.2">
      <c r="H2189" s="25"/>
    </row>
    <row r="2190" spans="8:8" x14ac:dyDescent="0.2">
      <c r="H2190" s="25"/>
    </row>
    <row r="2191" spans="8:8" x14ac:dyDescent="0.2">
      <c r="H2191" s="25"/>
    </row>
    <row r="2192" spans="8:8" x14ac:dyDescent="0.2">
      <c r="H2192" s="25"/>
    </row>
    <row r="2193" spans="8:8" x14ac:dyDescent="0.2">
      <c r="H2193" s="25"/>
    </row>
    <row r="2194" spans="8:8" x14ac:dyDescent="0.2">
      <c r="H2194" s="25"/>
    </row>
    <row r="2195" spans="8:8" x14ac:dyDescent="0.2">
      <c r="H2195" s="25"/>
    </row>
    <row r="2196" spans="8:8" x14ac:dyDescent="0.2">
      <c r="H2196" s="25"/>
    </row>
    <row r="2197" spans="8:8" x14ac:dyDescent="0.2">
      <c r="H2197" s="25"/>
    </row>
    <row r="2198" spans="8:8" x14ac:dyDescent="0.2">
      <c r="H2198" s="25"/>
    </row>
    <row r="2199" spans="8:8" x14ac:dyDescent="0.2">
      <c r="H2199" s="25"/>
    </row>
    <row r="2200" spans="8:8" x14ac:dyDescent="0.2">
      <c r="H2200" s="25"/>
    </row>
    <row r="2201" spans="8:8" x14ac:dyDescent="0.2">
      <c r="H2201" s="25"/>
    </row>
    <row r="2202" spans="8:8" x14ac:dyDescent="0.2">
      <c r="H2202" s="25"/>
    </row>
    <row r="2203" spans="8:8" x14ac:dyDescent="0.2">
      <c r="H2203" s="25"/>
    </row>
    <row r="2204" spans="8:8" x14ac:dyDescent="0.2">
      <c r="H2204" s="25"/>
    </row>
    <row r="2205" spans="8:8" x14ac:dyDescent="0.2">
      <c r="H2205" s="25"/>
    </row>
    <row r="2206" spans="8:8" x14ac:dyDescent="0.2">
      <c r="H2206" s="25"/>
    </row>
    <row r="2207" spans="8:8" x14ac:dyDescent="0.2">
      <c r="H2207" s="25"/>
    </row>
    <row r="2208" spans="8:8" x14ac:dyDescent="0.2">
      <c r="H2208" s="25"/>
    </row>
    <row r="2209" spans="8:8" x14ac:dyDescent="0.2">
      <c r="H2209" s="25"/>
    </row>
    <row r="2210" spans="8:8" x14ac:dyDescent="0.2">
      <c r="H2210" s="25"/>
    </row>
    <row r="2211" spans="8:8" x14ac:dyDescent="0.2">
      <c r="H2211" s="25"/>
    </row>
    <row r="2212" spans="8:8" x14ac:dyDescent="0.2">
      <c r="H2212" s="25"/>
    </row>
    <row r="2213" spans="8:8" x14ac:dyDescent="0.2">
      <c r="H2213" s="25"/>
    </row>
    <row r="2214" spans="8:8" x14ac:dyDescent="0.2">
      <c r="H2214" s="25"/>
    </row>
    <row r="2215" spans="8:8" x14ac:dyDescent="0.2">
      <c r="H2215" s="25"/>
    </row>
    <row r="2216" spans="8:8" x14ac:dyDescent="0.2">
      <c r="H2216" s="25"/>
    </row>
    <row r="2217" spans="8:8" x14ac:dyDescent="0.2">
      <c r="H2217" s="25"/>
    </row>
    <row r="2218" spans="8:8" x14ac:dyDescent="0.2">
      <c r="H2218" s="25"/>
    </row>
    <row r="2219" spans="8:8" x14ac:dyDescent="0.2">
      <c r="H2219" s="25"/>
    </row>
    <row r="2220" spans="8:8" x14ac:dyDescent="0.2">
      <c r="H2220" s="25"/>
    </row>
    <row r="2221" spans="8:8" x14ac:dyDescent="0.2">
      <c r="H2221" s="25"/>
    </row>
    <row r="2222" spans="8:8" x14ac:dyDescent="0.2">
      <c r="H2222" s="25"/>
    </row>
    <row r="2223" spans="8:8" x14ac:dyDescent="0.2">
      <c r="H2223" s="25"/>
    </row>
    <row r="2224" spans="8:8" x14ac:dyDescent="0.2">
      <c r="H2224" s="25"/>
    </row>
    <row r="2225" spans="8:8" x14ac:dyDescent="0.2">
      <c r="H2225" s="25"/>
    </row>
    <row r="2226" spans="8:8" x14ac:dyDescent="0.2">
      <c r="H2226" s="25"/>
    </row>
    <row r="2227" spans="8:8" x14ac:dyDescent="0.2">
      <c r="H2227" s="25"/>
    </row>
    <row r="2228" spans="8:8" x14ac:dyDescent="0.2">
      <c r="H2228" s="25"/>
    </row>
    <row r="2229" spans="8:8" x14ac:dyDescent="0.2">
      <c r="H2229" s="25"/>
    </row>
    <row r="2230" spans="8:8" x14ac:dyDescent="0.2">
      <c r="H2230" s="25"/>
    </row>
    <row r="2231" spans="8:8" x14ac:dyDescent="0.2">
      <c r="H2231" s="25"/>
    </row>
    <row r="2232" spans="8:8" x14ac:dyDescent="0.2">
      <c r="H2232" s="25"/>
    </row>
    <row r="2233" spans="8:8" x14ac:dyDescent="0.2">
      <c r="H2233" s="25"/>
    </row>
    <row r="2234" spans="8:8" x14ac:dyDescent="0.2">
      <c r="H2234" s="25"/>
    </row>
    <row r="2235" spans="8:8" x14ac:dyDescent="0.2">
      <c r="H2235" s="25"/>
    </row>
    <row r="2236" spans="8:8" x14ac:dyDescent="0.2">
      <c r="H2236" s="25"/>
    </row>
    <row r="2237" spans="8:8" x14ac:dyDescent="0.2">
      <c r="H2237" s="25"/>
    </row>
    <row r="2238" spans="8:8" x14ac:dyDescent="0.2">
      <c r="H2238" s="25"/>
    </row>
    <row r="2239" spans="8:8" x14ac:dyDescent="0.2">
      <c r="H2239" s="25"/>
    </row>
    <row r="2240" spans="8:8" x14ac:dyDescent="0.2">
      <c r="H2240" s="25"/>
    </row>
    <row r="2241" spans="8:8" x14ac:dyDescent="0.2">
      <c r="H2241" s="25"/>
    </row>
    <row r="2242" spans="8:8" x14ac:dyDescent="0.2">
      <c r="H2242" s="25"/>
    </row>
    <row r="2243" spans="8:8" x14ac:dyDescent="0.2">
      <c r="H2243" s="25"/>
    </row>
    <row r="2244" spans="8:8" x14ac:dyDescent="0.2">
      <c r="H2244" s="25"/>
    </row>
    <row r="2245" spans="8:8" x14ac:dyDescent="0.2">
      <c r="H2245" s="25"/>
    </row>
    <row r="2246" spans="8:8" x14ac:dyDescent="0.2">
      <c r="H2246" s="25"/>
    </row>
    <row r="2247" spans="8:8" x14ac:dyDescent="0.2">
      <c r="H2247" s="25"/>
    </row>
    <row r="2248" spans="8:8" x14ac:dyDescent="0.2">
      <c r="H2248" s="25"/>
    </row>
    <row r="2249" spans="8:8" x14ac:dyDescent="0.2">
      <c r="H2249" s="25"/>
    </row>
    <row r="2250" spans="8:8" x14ac:dyDescent="0.2">
      <c r="H2250" s="25"/>
    </row>
    <row r="2251" spans="8:8" x14ac:dyDescent="0.2">
      <c r="H2251" s="25"/>
    </row>
    <row r="2252" spans="8:8" x14ac:dyDescent="0.2">
      <c r="H2252" s="25"/>
    </row>
    <row r="2253" spans="8:8" x14ac:dyDescent="0.2">
      <c r="H2253" s="25"/>
    </row>
    <row r="2254" spans="8:8" x14ac:dyDescent="0.2">
      <c r="H2254" s="25"/>
    </row>
    <row r="2255" spans="8:8" x14ac:dyDescent="0.2">
      <c r="H2255" s="25"/>
    </row>
    <row r="2256" spans="8:8" x14ac:dyDescent="0.2">
      <c r="H2256" s="25"/>
    </row>
    <row r="2257" spans="8:8" x14ac:dyDescent="0.2">
      <c r="H2257" s="25"/>
    </row>
    <row r="2258" spans="8:8" x14ac:dyDescent="0.2">
      <c r="H2258" s="25"/>
    </row>
    <row r="2259" spans="8:8" x14ac:dyDescent="0.2">
      <c r="H2259" s="25"/>
    </row>
    <row r="2260" spans="8:8" x14ac:dyDescent="0.2">
      <c r="H2260" s="25"/>
    </row>
    <row r="2261" spans="8:8" x14ac:dyDescent="0.2">
      <c r="H2261" s="25"/>
    </row>
    <row r="2262" spans="8:8" x14ac:dyDescent="0.2">
      <c r="H2262" s="25"/>
    </row>
    <row r="2263" spans="8:8" x14ac:dyDescent="0.2">
      <c r="H2263" s="25"/>
    </row>
    <row r="2264" spans="8:8" x14ac:dyDescent="0.2">
      <c r="H2264" s="25"/>
    </row>
    <row r="2265" spans="8:8" x14ac:dyDescent="0.2">
      <c r="H2265" s="25"/>
    </row>
    <row r="2266" spans="8:8" x14ac:dyDescent="0.2">
      <c r="H2266" s="25"/>
    </row>
    <row r="2267" spans="8:8" x14ac:dyDescent="0.2">
      <c r="H2267" s="25"/>
    </row>
    <row r="2268" spans="8:8" x14ac:dyDescent="0.2">
      <c r="H2268" s="25"/>
    </row>
    <row r="2269" spans="8:8" x14ac:dyDescent="0.2">
      <c r="H2269" s="25"/>
    </row>
    <row r="2270" spans="8:8" x14ac:dyDescent="0.2">
      <c r="H2270" s="25"/>
    </row>
    <row r="2271" spans="8:8" x14ac:dyDescent="0.2">
      <c r="H2271" s="25"/>
    </row>
    <row r="2272" spans="8:8" x14ac:dyDescent="0.2">
      <c r="H2272" s="25"/>
    </row>
    <row r="2273" spans="8:8" x14ac:dyDescent="0.2">
      <c r="H2273" s="25"/>
    </row>
    <row r="2274" spans="8:8" x14ac:dyDescent="0.2">
      <c r="H2274" s="25"/>
    </row>
    <row r="2275" spans="8:8" x14ac:dyDescent="0.2">
      <c r="H2275" s="25"/>
    </row>
    <row r="2276" spans="8:8" x14ac:dyDescent="0.2">
      <c r="H2276" s="25"/>
    </row>
    <row r="2277" spans="8:8" x14ac:dyDescent="0.2">
      <c r="H2277" s="25"/>
    </row>
    <row r="2278" spans="8:8" x14ac:dyDescent="0.2">
      <c r="H2278" s="25"/>
    </row>
    <row r="2279" spans="8:8" x14ac:dyDescent="0.2">
      <c r="H2279" s="25"/>
    </row>
    <row r="2280" spans="8:8" x14ac:dyDescent="0.2">
      <c r="H2280" s="25"/>
    </row>
    <row r="2281" spans="8:8" x14ac:dyDescent="0.2">
      <c r="H2281" s="25"/>
    </row>
    <row r="2282" spans="8:8" x14ac:dyDescent="0.2">
      <c r="H2282" s="25"/>
    </row>
    <row r="2283" spans="8:8" x14ac:dyDescent="0.2">
      <c r="H2283" s="25"/>
    </row>
    <row r="2284" spans="8:8" x14ac:dyDescent="0.2">
      <c r="H2284" s="25"/>
    </row>
    <row r="2285" spans="8:8" x14ac:dyDescent="0.2">
      <c r="H2285" s="25"/>
    </row>
    <row r="2286" spans="8:8" x14ac:dyDescent="0.2">
      <c r="H2286" s="25"/>
    </row>
    <row r="2287" spans="8:8" x14ac:dyDescent="0.2">
      <c r="H2287" s="25"/>
    </row>
    <row r="2288" spans="8:8" x14ac:dyDescent="0.2">
      <c r="H2288" s="25"/>
    </row>
    <row r="2289" spans="8:8" x14ac:dyDescent="0.2">
      <c r="H2289" s="25"/>
    </row>
    <row r="2290" spans="8:8" x14ac:dyDescent="0.2">
      <c r="H2290" s="25"/>
    </row>
    <row r="2291" spans="8:8" x14ac:dyDescent="0.2">
      <c r="H2291" s="25"/>
    </row>
    <row r="2292" spans="8:8" x14ac:dyDescent="0.2">
      <c r="H2292" s="25"/>
    </row>
    <row r="2293" spans="8:8" x14ac:dyDescent="0.2">
      <c r="H2293" s="25"/>
    </row>
    <row r="2294" spans="8:8" x14ac:dyDescent="0.2">
      <c r="H2294" s="25"/>
    </row>
    <row r="2295" spans="8:8" x14ac:dyDescent="0.2">
      <c r="H2295" s="25"/>
    </row>
    <row r="2296" spans="8:8" x14ac:dyDescent="0.2">
      <c r="H2296" s="25"/>
    </row>
    <row r="2297" spans="8:8" x14ac:dyDescent="0.2">
      <c r="H2297" s="25"/>
    </row>
    <row r="2298" spans="8:8" x14ac:dyDescent="0.2">
      <c r="H2298" s="25"/>
    </row>
    <row r="2299" spans="8:8" x14ac:dyDescent="0.2">
      <c r="H2299" s="25"/>
    </row>
    <row r="2300" spans="8:8" x14ac:dyDescent="0.2">
      <c r="H2300" s="25"/>
    </row>
    <row r="2301" spans="8:8" x14ac:dyDescent="0.2">
      <c r="H2301" s="25"/>
    </row>
    <row r="2302" spans="8:8" x14ac:dyDescent="0.2">
      <c r="H2302" s="25"/>
    </row>
    <row r="2303" spans="8:8" x14ac:dyDescent="0.2">
      <c r="H2303" s="25"/>
    </row>
    <row r="2304" spans="8:8" x14ac:dyDescent="0.2">
      <c r="H2304" s="25"/>
    </row>
    <row r="2305" spans="8:8" x14ac:dyDescent="0.2">
      <c r="H2305" s="25"/>
    </row>
    <row r="2306" spans="8:8" x14ac:dyDescent="0.2">
      <c r="H2306" s="25"/>
    </row>
    <row r="2307" spans="8:8" x14ac:dyDescent="0.2">
      <c r="H2307" s="25"/>
    </row>
    <row r="2308" spans="8:8" x14ac:dyDescent="0.2">
      <c r="H2308" s="25"/>
    </row>
    <row r="2309" spans="8:8" x14ac:dyDescent="0.2">
      <c r="H2309" s="25"/>
    </row>
    <row r="2310" spans="8:8" x14ac:dyDescent="0.2">
      <c r="H2310" s="25"/>
    </row>
    <row r="2311" spans="8:8" x14ac:dyDescent="0.2">
      <c r="H2311" s="25"/>
    </row>
    <row r="2312" spans="8:8" x14ac:dyDescent="0.2">
      <c r="H2312" s="25"/>
    </row>
    <row r="2313" spans="8:8" x14ac:dyDescent="0.2">
      <c r="H2313" s="25"/>
    </row>
    <row r="2314" spans="8:8" x14ac:dyDescent="0.2">
      <c r="H2314" s="25"/>
    </row>
    <row r="2315" spans="8:8" x14ac:dyDescent="0.2">
      <c r="H2315" s="25"/>
    </row>
    <row r="2316" spans="8:8" x14ac:dyDescent="0.2">
      <c r="H2316" s="25"/>
    </row>
    <row r="2317" spans="8:8" x14ac:dyDescent="0.2">
      <c r="H2317" s="25"/>
    </row>
    <row r="2318" spans="8:8" x14ac:dyDescent="0.2">
      <c r="H2318" s="25"/>
    </row>
    <row r="2319" spans="8:8" x14ac:dyDescent="0.2">
      <c r="H2319" s="25"/>
    </row>
    <row r="2320" spans="8:8" x14ac:dyDescent="0.2">
      <c r="H2320" s="25"/>
    </row>
    <row r="2321" spans="8:8" x14ac:dyDescent="0.2">
      <c r="H2321" s="25"/>
    </row>
    <row r="2322" spans="8:8" x14ac:dyDescent="0.2">
      <c r="H2322" s="25"/>
    </row>
    <row r="2323" spans="8:8" x14ac:dyDescent="0.2">
      <c r="H2323" s="25"/>
    </row>
    <row r="2324" spans="8:8" x14ac:dyDescent="0.2">
      <c r="H2324" s="25"/>
    </row>
    <row r="2325" spans="8:8" x14ac:dyDescent="0.2">
      <c r="H2325" s="25"/>
    </row>
    <row r="2326" spans="8:8" x14ac:dyDescent="0.2">
      <c r="H2326" s="25"/>
    </row>
    <row r="2327" spans="8:8" x14ac:dyDescent="0.2">
      <c r="H2327" s="25"/>
    </row>
    <row r="2328" spans="8:8" x14ac:dyDescent="0.2">
      <c r="H2328" s="25"/>
    </row>
    <row r="2329" spans="8:8" x14ac:dyDescent="0.2">
      <c r="H2329" s="25"/>
    </row>
    <row r="2330" spans="8:8" x14ac:dyDescent="0.2">
      <c r="H2330" s="25"/>
    </row>
    <row r="2331" spans="8:8" x14ac:dyDescent="0.2">
      <c r="H2331" s="25"/>
    </row>
    <row r="2332" spans="8:8" x14ac:dyDescent="0.2">
      <c r="H2332" s="25"/>
    </row>
    <row r="2333" spans="8:8" x14ac:dyDescent="0.2">
      <c r="H2333" s="25"/>
    </row>
    <row r="2334" spans="8:8" x14ac:dyDescent="0.2">
      <c r="H2334" s="25"/>
    </row>
    <row r="2335" spans="8:8" x14ac:dyDescent="0.2">
      <c r="H2335" s="25"/>
    </row>
    <row r="2336" spans="8:8" x14ac:dyDescent="0.2">
      <c r="H2336" s="25"/>
    </row>
    <row r="2337" spans="8:8" x14ac:dyDescent="0.2">
      <c r="H2337" s="25"/>
    </row>
    <row r="2338" spans="8:8" x14ac:dyDescent="0.2">
      <c r="H2338" s="25"/>
    </row>
    <row r="2339" spans="8:8" x14ac:dyDescent="0.2">
      <c r="H2339" s="25"/>
    </row>
    <row r="2340" spans="8:8" x14ac:dyDescent="0.2">
      <c r="H2340" s="25"/>
    </row>
    <row r="2341" spans="8:8" x14ac:dyDescent="0.2">
      <c r="H2341" s="25"/>
    </row>
    <row r="2342" spans="8:8" x14ac:dyDescent="0.2">
      <c r="H2342" s="25"/>
    </row>
    <row r="2343" spans="8:8" x14ac:dyDescent="0.2">
      <c r="H2343" s="25"/>
    </row>
    <row r="2344" spans="8:8" x14ac:dyDescent="0.2">
      <c r="H2344" s="25"/>
    </row>
    <row r="2345" spans="8:8" x14ac:dyDescent="0.2">
      <c r="H2345" s="25"/>
    </row>
    <row r="2346" spans="8:8" x14ac:dyDescent="0.2">
      <c r="H2346" s="25"/>
    </row>
    <row r="2347" spans="8:8" x14ac:dyDescent="0.2">
      <c r="H2347" s="25"/>
    </row>
    <row r="2348" spans="8:8" x14ac:dyDescent="0.2">
      <c r="H2348" s="25"/>
    </row>
    <row r="2349" spans="8:8" x14ac:dyDescent="0.2">
      <c r="H2349" s="25"/>
    </row>
    <row r="2350" spans="8:8" x14ac:dyDescent="0.2">
      <c r="H2350" s="25"/>
    </row>
    <row r="2351" spans="8:8" x14ac:dyDescent="0.2">
      <c r="H2351" s="25"/>
    </row>
    <row r="2352" spans="8:8" x14ac:dyDescent="0.2">
      <c r="H2352" s="25"/>
    </row>
    <row r="2353" spans="8:8" x14ac:dyDescent="0.2">
      <c r="H2353" s="25"/>
    </row>
    <row r="2354" spans="8:8" x14ac:dyDescent="0.2">
      <c r="H2354" s="25"/>
    </row>
    <row r="2355" spans="8:8" x14ac:dyDescent="0.2">
      <c r="H2355" s="25"/>
    </row>
    <row r="2356" spans="8:8" x14ac:dyDescent="0.2">
      <c r="H2356" s="25"/>
    </row>
    <row r="2357" spans="8:8" x14ac:dyDescent="0.2">
      <c r="H2357" s="25"/>
    </row>
    <row r="2358" spans="8:8" x14ac:dyDescent="0.2">
      <c r="H2358" s="25"/>
    </row>
    <row r="2359" spans="8:8" x14ac:dyDescent="0.2">
      <c r="H2359" s="25"/>
    </row>
    <row r="2360" spans="8:8" x14ac:dyDescent="0.2">
      <c r="H2360" s="25"/>
    </row>
    <row r="2361" spans="8:8" x14ac:dyDescent="0.2">
      <c r="H2361" s="25"/>
    </row>
    <row r="2362" spans="8:8" x14ac:dyDescent="0.2">
      <c r="H2362" s="25"/>
    </row>
    <row r="2363" spans="8:8" x14ac:dyDescent="0.2">
      <c r="H2363" s="25"/>
    </row>
    <row r="2364" spans="8:8" x14ac:dyDescent="0.2">
      <c r="H2364" s="25"/>
    </row>
    <row r="2365" spans="8:8" x14ac:dyDescent="0.2">
      <c r="H2365" s="25"/>
    </row>
    <row r="2366" spans="8:8" x14ac:dyDescent="0.2">
      <c r="H2366" s="25"/>
    </row>
    <row r="2367" spans="8:8" x14ac:dyDescent="0.2">
      <c r="H2367" s="25"/>
    </row>
    <row r="2368" spans="8:8" x14ac:dyDescent="0.2">
      <c r="H2368" s="25"/>
    </row>
    <row r="2369" spans="8:8" x14ac:dyDescent="0.2">
      <c r="H2369" s="25"/>
    </row>
    <row r="2370" spans="8:8" x14ac:dyDescent="0.2">
      <c r="H2370" s="25"/>
    </row>
    <row r="2371" spans="8:8" x14ac:dyDescent="0.2">
      <c r="H2371" s="25"/>
    </row>
    <row r="2372" spans="8:8" x14ac:dyDescent="0.2">
      <c r="H2372" s="25"/>
    </row>
    <row r="2373" spans="8:8" x14ac:dyDescent="0.2">
      <c r="H2373" s="25"/>
    </row>
    <row r="2374" spans="8:8" x14ac:dyDescent="0.2">
      <c r="H2374" s="25"/>
    </row>
    <row r="2375" spans="8:8" x14ac:dyDescent="0.2">
      <c r="H2375" s="25"/>
    </row>
    <row r="2376" spans="8:8" x14ac:dyDescent="0.2">
      <c r="H2376" s="25"/>
    </row>
    <row r="2377" spans="8:8" x14ac:dyDescent="0.2">
      <c r="H2377" s="25"/>
    </row>
    <row r="2378" spans="8:8" x14ac:dyDescent="0.2">
      <c r="H2378" s="25"/>
    </row>
    <row r="2379" spans="8:8" x14ac:dyDescent="0.2">
      <c r="H2379" s="25"/>
    </row>
    <row r="2380" spans="8:8" x14ac:dyDescent="0.2">
      <c r="H2380" s="25"/>
    </row>
    <row r="2381" spans="8:8" x14ac:dyDescent="0.2">
      <c r="H2381" s="25"/>
    </row>
    <row r="2382" spans="8:8" x14ac:dyDescent="0.2">
      <c r="H2382" s="25"/>
    </row>
    <row r="2383" spans="8:8" x14ac:dyDescent="0.2">
      <c r="H2383" s="25"/>
    </row>
    <row r="2384" spans="8:8" x14ac:dyDescent="0.2">
      <c r="H2384" s="25"/>
    </row>
    <row r="2385" spans="8:8" x14ac:dyDescent="0.2">
      <c r="H2385" s="25"/>
    </row>
    <row r="2386" spans="8:8" x14ac:dyDescent="0.2">
      <c r="H2386" s="25"/>
    </row>
    <row r="2387" spans="8:8" x14ac:dyDescent="0.2">
      <c r="H2387" s="25"/>
    </row>
    <row r="2388" spans="8:8" x14ac:dyDescent="0.2">
      <c r="H2388" s="25"/>
    </row>
    <row r="2389" spans="8:8" x14ac:dyDescent="0.2">
      <c r="H2389" s="25"/>
    </row>
    <row r="2390" spans="8:8" x14ac:dyDescent="0.2">
      <c r="H2390" s="25"/>
    </row>
    <row r="2391" spans="8:8" x14ac:dyDescent="0.2">
      <c r="H2391" s="25"/>
    </row>
    <row r="2392" spans="8:8" x14ac:dyDescent="0.2">
      <c r="H2392" s="25"/>
    </row>
    <row r="2393" spans="8:8" x14ac:dyDescent="0.2">
      <c r="H2393" s="25"/>
    </row>
    <row r="2394" spans="8:8" x14ac:dyDescent="0.2">
      <c r="H2394" s="25"/>
    </row>
    <row r="2395" spans="8:8" x14ac:dyDescent="0.2">
      <c r="H2395" s="25"/>
    </row>
    <row r="2396" spans="8:8" x14ac:dyDescent="0.2">
      <c r="H2396" s="25"/>
    </row>
    <row r="2397" spans="8:8" x14ac:dyDescent="0.2">
      <c r="H2397" s="25"/>
    </row>
    <row r="2398" spans="8:8" x14ac:dyDescent="0.2">
      <c r="H2398" s="25"/>
    </row>
    <row r="2399" spans="8:8" x14ac:dyDescent="0.2">
      <c r="H2399" s="25"/>
    </row>
    <row r="2400" spans="8:8" x14ac:dyDescent="0.2">
      <c r="H2400" s="25"/>
    </row>
    <row r="2401" spans="8:8" x14ac:dyDescent="0.2">
      <c r="H2401" s="25"/>
    </row>
    <row r="2402" spans="8:8" x14ac:dyDescent="0.2">
      <c r="H2402" s="25"/>
    </row>
    <row r="2403" spans="8:8" x14ac:dyDescent="0.2">
      <c r="H2403" s="25"/>
    </row>
    <row r="2404" spans="8:8" x14ac:dyDescent="0.2">
      <c r="H2404" s="25"/>
    </row>
    <row r="2405" spans="8:8" x14ac:dyDescent="0.2">
      <c r="H2405" s="25"/>
    </row>
    <row r="2406" spans="8:8" x14ac:dyDescent="0.2">
      <c r="H2406" s="25"/>
    </row>
    <row r="2407" spans="8:8" x14ac:dyDescent="0.2">
      <c r="H2407" s="25"/>
    </row>
    <row r="2408" spans="8:8" x14ac:dyDescent="0.2">
      <c r="H2408" s="25"/>
    </row>
    <row r="2409" spans="8:8" x14ac:dyDescent="0.2">
      <c r="H2409" s="25"/>
    </row>
    <row r="2410" spans="8:8" x14ac:dyDescent="0.2">
      <c r="H2410" s="25"/>
    </row>
    <row r="2411" spans="8:8" x14ac:dyDescent="0.2">
      <c r="H2411" s="25"/>
    </row>
    <row r="2412" spans="8:8" x14ac:dyDescent="0.2">
      <c r="H2412" s="25"/>
    </row>
    <row r="2413" spans="8:8" x14ac:dyDescent="0.2">
      <c r="H2413" s="25"/>
    </row>
    <row r="2414" spans="8:8" x14ac:dyDescent="0.2">
      <c r="H2414" s="25"/>
    </row>
    <row r="2415" spans="8:8" x14ac:dyDescent="0.2">
      <c r="H2415" s="25"/>
    </row>
    <row r="2416" spans="8:8" x14ac:dyDescent="0.2">
      <c r="H2416" s="25"/>
    </row>
    <row r="2417" spans="8:8" x14ac:dyDescent="0.2">
      <c r="H2417" s="25"/>
    </row>
    <row r="2418" spans="8:8" x14ac:dyDescent="0.2">
      <c r="H2418" s="25"/>
    </row>
    <row r="2419" spans="8:8" x14ac:dyDescent="0.2">
      <c r="H2419" s="25"/>
    </row>
    <row r="2420" spans="8:8" x14ac:dyDescent="0.2">
      <c r="H2420" s="25"/>
    </row>
    <row r="2421" spans="8:8" x14ac:dyDescent="0.2">
      <c r="H2421" s="25"/>
    </row>
    <row r="2422" spans="8:8" x14ac:dyDescent="0.2">
      <c r="H2422" s="25"/>
    </row>
    <row r="2423" spans="8:8" x14ac:dyDescent="0.2">
      <c r="H2423" s="25"/>
    </row>
    <row r="2424" spans="8:8" x14ac:dyDescent="0.2">
      <c r="H2424" s="25"/>
    </row>
    <row r="2425" spans="8:8" x14ac:dyDescent="0.2">
      <c r="H2425" s="25"/>
    </row>
    <row r="2426" spans="8:8" x14ac:dyDescent="0.2">
      <c r="H2426" s="25"/>
    </row>
    <row r="2427" spans="8:8" x14ac:dyDescent="0.2">
      <c r="H2427" s="25"/>
    </row>
    <row r="2428" spans="8:8" x14ac:dyDescent="0.2">
      <c r="H2428" s="25"/>
    </row>
    <row r="2429" spans="8:8" x14ac:dyDescent="0.2">
      <c r="H2429" s="25"/>
    </row>
    <row r="2430" spans="8:8" x14ac:dyDescent="0.2">
      <c r="H2430" s="25"/>
    </row>
    <row r="2431" spans="8:8" x14ac:dyDescent="0.2">
      <c r="H2431" s="25"/>
    </row>
    <row r="2432" spans="8:8" x14ac:dyDescent="0.2">
      <c r="H2432" s="25"/>
    </row>
    <row r="2433" spans="8:8" x14ac:dyDescent="0.2">
      <c r="H2433" s="25"/>
    </row>
    <row r="2434" spans="8:8" x14ac:dyDescent="0.2">
      <c r="H2434" s="25"/>
    </row>
    <row r="2435" spans="8:8" x14ac:dyDescent="0.2">
      <c r="H2435" s="25"/>
    </row>
    <row r="2436" spans="8:8" x14ac:dyDescent="0.2">
      <c r="H2436" s="25"/>
    </row>
    <row r="2437" spans="8:8" x14ac:dyDescent="0.2">
      <c r="H2437" s="25"/>
    </row>
    <row r="2438" spans="8:8" x14ac:dyDescent="0.2">
      <c r="H2438" s="25"/>
    </row>
    <row r="2439" spans="8:8" x14ac:dyDescent="0.2">
      <c r="H2439" s="25"/>
    </row>
    <row r="2440" spans="8:8" x14ac:dyDescent="0.2">
      <c r="H2440" s="25"/>
    </row>
    <row r="2441" spans="8:8" x14ac:dyDescent="0.2">
      <c r="H2441" s="25"/>
    </row>
    <row r="2442" spans="8:8" x14ac:dyDescent="0.2">
      <c r="H2442" s="25"/>
    </row>
    <row r="2443" spans="8:8" x14ac:dyDescent="0.2">
      <c r="H2443" s="25"/>
    </row>
    <row r="2444" spans="8:8" x14ac:dyDescent="0.2">
      <c r="H2444" s="25"/>
    </row>
    <row r="2445" spans="8:8" x14ac:dyDescent="0.2">
      <c r="H2445" s="25"/>
    </row>
    <row r="2446" spans="8:8" x14ac:dyDescent="0.2">
      <c r="H2446" s="25"/>
    </row>
    <row r="2447" spans="8:8" x14ac:dyDescent="0.2">
      <c r="H2447" s="25"/>
    </row>
    <row r="2448" spans="8:8" x14ac:dyDescent="0.2">
      <c r="H2448" s="25"/>
    </row>
    <row r="2449" spans="8:8" x14ac:dyDescent="0.2">
      <c r="H2449" s="25"/>
    </row>
    <row r="2450" spans="8:8" x14ac:dyDescent="0.2">
      <c r="H2450" s="25"/>
    </row>
    <row r="2451" spans="8:8" x14ac:dyDescent="0.2">
      <c r="H2451" s="25"/>
    </row>
    <row r="2452" spans="8:8" x14ac:dyDescent="0.2">
      <c r="H2452" s="25"/>
    </row>
    <row r="2453" spans="8:8" x14ac:dyDescent="0.2">
      <c r="H2453" s="25"/>
    </row>
    <row r="2454" spans="8:8" x14ac:dyDescent="0.2">
      <c r="H2454" s="25"/>
    </row>
    <row r="2455" spans="8:8" x14ac:dyDescent="0.2">
      <c r="H2455" s="25"/>
    </row>
    <row r="2456" spans="8:8" x14ac:dyDescent="0.2">
      <c r="H2456" s="25"/>
    </row>
    <row r="2457" spans="8:8" x14ac:dyDescent="0.2">
      <c r="H2457" s="25"/>
    </row>
    <row r="2458" spans="8:8" x14ac:dyDescent="0.2">
      <c r="H2458" s="25"/>
    </row>
    <row r="2459" spans="8:8" x14ac:dyDescent="0.2">
      <c r="H2459" s="25"/>
    </row>
    <row r="2460" spans="8:8" x14ac:dyDescent="0.2">
      <c r="H2460" s="25"/>
    </row>
    <row r="2461" spans="8:8" x14ac:dyDescent="0.2">
      <c r="H2461" s="25"/>
    </row>
    <row r="2462" spans="8:8" x14ac:dyDescent="0.2">
      <c r="H2462" s="25"/>
    </row>
    <row r="2463" spans="8:8" x14ac:dyDescent="0.2">
      <c r="H2463" s="25"/>
    </row>
    <row r="2464" spans="8:8" x14ac:dyDescent="0.2">
      <c r="H2464" s="25"/>
    </row>
    <row r="2465" spans="8:8" x14ac:dyDescent="0.2">
      <c r="H2465" s="25"/>
    </row>
    <row r="2466" spans="8:8" x14ac:dyDescent="0.2">
      <c r="H2466" s="25"/>
    </row>
    <row r="2467" spans="8:8" x14ac:dyDescent="0.2">
      <c r="H2467" s="25"/>
    </row>
    <row r="2468" spans="8:8" x14ac:dyDescent="0.2">
      <c r="H2468" s="25"/>
    </row>
    <row r="2469" spans="8:8" x14ac:dyDescent="0.2">
      <c r="H2469" s="25"/>
    </row>
    <row r="2470" spans="8:8" x14ac:dyDescent="0.2">
      <c r="H2470" s="25"/>
    </row>
    <row r="2471" spans="8:8" x14ac:dyDescent="0.2">
      <c r="H2471" s="25"/>
    </row>
    <row r="2472" spans="8:8" x14ac:dyDescent="0.2">
      <c r="H2472" s="25"/>
    </row>
    <row r="2473" spans="8:8" x14ac:dyDescent="0.2">
      <c r="H2473" s="25"/>
    </row>
    <row r="2474" spans="8:8" x14ac:dyDescent="0.2">
      <c r="H2474" s="25"/>
    </row>
    <row r="2475" spans="8:8" x14ac:dyDescent="0.2">
      <c r="H2475" s="25"/>
    </row>
    <row r="2476" spans="8:8" x14ac:dyDescent="0.2">
      <c r="H2476" s="25"/>
    </row>
    <row r="2477" spans="8:8" x14ac:dyDescent="0.2">
      <c r="H2477" s="25"/>
    </row>
    <row r="2478" spans="8:8" x14ac:dyDescent="0.2">
      <c r="H2478" s="25"/>
    </row>
    <row r="2479" spans="8:8" x14ac:dyDescent="0.2">
      <c r="H2479" s="25"/>
    </row>
    <row r="2480" spans="8:8" x14ac:dyDescent="0.2">
      <c r="H2480" s="25"/>
    </row>
    <row r="2481" spans="8:8" x14ac:dyDescent="0.2">
      <c r="H2481" s="25"/>
    </row>
    <row r="2482" spans="8:8" x14ac:dyDescent="0.2">
      <c r="H2482" s="25"/>
    </row>
    <row r="2483" spans="8:8" x14ac:dyDescent="0.2">
      <c r="H2483" s="25"/>
    </row>
    <row r="2484" spans="8:8" x14ac:dyDescent="0.2">
      <c r="H2484" s="25"/>
    </row>
    <row r="2485" spans="8:8" x14ac:dyDescent="0.2">
      <c r="H2485" s="25"/>
    </row>
    <row r="2486" spans="8:8" x14ac:dyDescent="0.2">
      <c r="H2486" s="25"/>
    </row>
    <row r="2487" spans="8:8" x14ac:dyDescent="0.2">
      <c r="H2487" s="25"/>
    </row>
    <row r="2488" spans="8:8" x14ac:dyDescent="0.2">
      <c r="H2488" s="25"/>
    </row>
    <row r="2489" spans="8:8" x14ac:dyDescent="0.2">
      <c r="H2489" s="25"/>
    </row>
    <row r="2490" spans="8:8" x14ac:dyDescent="0.2">
      <c r="H2490" s="25"/>
    </row>
    <row r="2491" spans="8:8" x14ac:dyDescent="0.2">
      <c r="H2491" s="25"/>
    </row>
    <row r="2492" spans="8:8" x14ac:dyDescent="0.2">
      <c r="H2492" s="25"/>
    </row>
    <row r="2493" spans="8:8" x14ac:dyDescent="0.2">
      <c r="H2493" s="25"/>
    </row>
    <row r="2494" spans="8:8" x14ac:dyDescent="0.2">
      <c r="H2494" s="25"/>
    </row>
    <row r="2495" spans="8:8" x14ac:dyDescent="0.2">
      <c r="H2495" s="25"/>
    </row>
    <row r="2496" spans="8:8" x14ac:dyDescent="0.2">
      <c r="H2496" s="25"/>
    </row>
    <row r="2497" spans="8:8" x14ac:dyDescent="0.2">
      <c r="H2497" s="25"/>
    </row>
    <row r="2498" spans="8:8" x14ac:dyDescent="0.2">
      <c r="H2498" s="25"/>
    </row>
    <row r="2499" spans="8:8" x14ac:dyDescent="0.2">
      <c r="H2499" s="25"/>
    </row>
    <row r="2500" spans="8:8" x14ac:dyDescent="0.2">
      <c r="H2500" s="25"/>
    </row>
    <row r="2501" spans="8:8" x14ac:dyDescent="0.2">
      <c r="H2501" s="25"/>
    </row>
    <row r="2502" spans="8:8" x14ac:dyDescent="0.2">
      <c r="H2502" s="25"/>
    </row>
    <row r="2503" spans="8:8" x14ac:dyDescent="0.2">
      <c r="H2503" s="25"/>
    </row>
    <row r="2504" spans="8:8" x14ac:dyDescent="0.2">
      <c r="H2504" s="25"/>
    </row>
    <row r="2505" spans="8:8" x14ac:dyDescent="0.2">
      <c r="H2505" s="25"/>
    </row>
    <row r="2506" spans="8:8" x14ac:dyDescent="0.2">
      <c r="H2506" s="25"/>
    </row>
    <row r="2507" spans="8:8" x14ac:dyDescent="0.2">
      <c r="H2507" s="25"/>
    </row>
    <row r="2508" spans="8:8" x14ac:dyDescent="0.2">
      <c r="H2508" s="25"/>
    </row>
    <row r="2509" spans="8:8" x14ac:dyDescent="0.2">
      <c r="H2509" s="25"/>
    </row>
    <row r="2510" spans="8:8" x14ac:dyDescent="0.2">
      <c r="H2510" s="25"/>
    </row>
    <row r="2511" spans="8:8" x14ac:dyDescent="0.2">
      <c r="H2511" s="25"/>
    </row>
    <row r="2512" spans="8:8" x14ac:dyDescent="0.2">
      <c r="H2512" s="25"/>
    </row>
    <row r="2513" spans="8:8" x14ac:dyDescent="0.2">
      <c r="H2513" s="25"/>
    </row>
    <row r="2514" spans="8:8" x14ac:dyDescent="0.2">
      <c r="H2514" s="25"/>
    </row>
    <row r="2515" spans="8:8" x14ac:dyDescent="0.2">
      <c r="H2515" s="25"/>
    </row>
    <row r="2516" spans="8:8" x14ac:dyDescent="0.2">
      <c r="H2516" s="25"/>
    </row>
    <row r="2517" spans="8:8" x14ac:dyDescent="0.2">
      <c r="H2517" s="25"/>
    </row>
    <row r="2518" spans="8:8" x14ac:dyDescent="0.2">
      <c r="H2518" s="25"/>
    </row>
    <row r="2519" spans="8:8" x14ac:dyDescent="0.2">
      <c r="H2519" s="25"/>
    </row>
    <row r="2520" spans="8:8" x14ac:dyDescent="0.2">
      <c r="H2520" s="25"/>
    </row>
    <row r="2521" spans="8:8" x14ac:dyDescent="0.2">
      <c r="H2521" s="25"/>
    </row>
    <row r="2522" spans="8:8" x14ac:dyDescent="0.2">
      <c r="H2522" s="25"/>
    </row>
    <row r="2523" spans="8:8" x14ac:dyDescent="0.2">
      <c r="H2523" s="25"/>
    </row>
    <row r="2524" spans="8:8" x14ac:dyDescent="0.2">
      <c r="H2524" s="25"/>
    </row>
    <row r="2525" spans="8:8" x14ac:dyDescent="0.2">
      <c r="H2525" s="25"/>
    </row>
    <row r="2526" spans="8:8" x14ac:dyDescent="0.2">
      <c r="H2526" s="25"/>
    </row>
    <row r="2527" spans="8:8" x14ac:dyDescent="0.2">
      <c r="H2527" s="25"/>
    </row>
    <row r="2528" spans="8:8" x14ac:dyDescent="0.2">
      <c r="H2528" s="25"/>
    </row>
    <row r="2529" spans="8:8" x14ac:dyDescent="0.2">
      <c r="H2529" s="25"/>
    </row>
    <row r="2530" spans="8:8" x14ac:dyDescent="0.2">
      <c r="H2530" s="25"/>
    </row>
    <row r="2531" spans="8:8" x14ac:dyDescent="0.2">
      <c r="H2531" s="25"/>
    </row>
    <row r="2532" spans="8:8" x14ac:dyDescent="0.2">
      <c r="H2532" s="25"/>
    </row>
    <row r="2533" spans="8:8" x14ac:dyDescent="0.2">
      <c r="H2533" s="25"/>
    </row>
    <row r="2534" spans="8:8" x14ac:dyDescent="0.2">
      <c r="H2534" s="25"/>
    </row>
    <row r="2535" spans="8:8" x14ac:dyDescent="0.2">
      <c r="H2535" s="25"/>
    </row>
    <row r="2536" spans="8:8" x14ac:dyDescent="0.2">
      <c r="H2536" s="25"/>
    </row>
    <row r="2537" spans="8:8" x14ac:dyDescent="0.2">
      <c r="H2537" s="25"/>
    </row>
    <row r="2538" spans="8:8" x14ac:dyDescent="0.2">
      <c r="H2538" s="25"/>
    </row>
    <row r="2539" spans="8:8" x14ac:dyDescent="0.2">
      <c r="H2539" s="25"/>
    </row>
    <row r="2540" spans="8:8" x14ac:dyDescent="0.2">
      <c r="H2540" s="25"/>
    </row>
    <row r="2541" spans="8:8" x14ac:dyDescent="0.2">
      <c r="H2541" s="25"/>
    </row>
    <row r="2542" spans="8:8" x14ac:dyDescent="0.2">
      <c r="H2542" s="25"/>
    </row>
    <row r="2543" spans="8:8" x14ac:dyDescent="0.2">
      <c r="H2543" s="25"/>
    </row>
    <row r="2544" spans="8:8" x14ac:dyDescent="0.2">
      <c r="H2544" s="25"/>
    </row>
    <row r="2545" spans="8:8" x14ac:dyDescent="0.2">
      <c r="H2545" s="25"/>
    </row>
    <row r="2546" spans="8:8" x14ac:dyDescent="0.2">
      <c r="H2546" s="25"/>
    </row>
    <row r="2547" spans="8:8" x14ac:dyDescent="0.2">
      <c r="H2547" s="25"/>
    </row>
    <row r="2548" spans="8:8" x14ac:dyDescent="0.2">
      <c r="H2548" s="25"/>
    </row>
    <row r="2549" spans="8:8" x14ac:dyDescent="0.2">
      <c r="H2549" s="25"/>
    </row>
    <row r="2550" spans="8:8" x14ac:dyDescent="0.2">
      <c r="H2550" s="25"/>
    </row>
    <row r="2551" spans="8:8" x14ac:dyDescent="0.2">
      <c r="H2551" s="25"/>
    </row>
    <row r="2552" spans="8:8" x14ac:dyDescent="0.2">
      <c r="H2552" s="25"/>
    </row>
    <row r="2553" spans="8:8" x14ac:dyDescent="0.2">
      <c r="H2553" s="25"/>
    </row>
    <row r="2554" spans="8:8" x14ac:dyDescent="0.2">
      <c r="H2554" s="25"/>
    </row>
    <row r="2555" spans="8:8" x14ac:dyDescent="0.2">
      <c r="H2555" s="25"/>
    </row>
    <row r="2556" spans="8:8" x14ac:dyDescent="0.2">
      <c r="H2556" s="25"/>
    </row>
    <row r="2557" spans="8:8" x14ac:dyDescent="0.2">
      <c r="H2557" s="25"/>
    </row>
    <row r="2558" spans="8:8" x14ac:dyDescent="0.2">
      <c r="H2558" s="25"/>
    </row>
    <row r="2559" spans="8:8" x14ac:dyDescent="0.2">
      <c r="H2559" s="25"/>
    </row>
    <row r="2560" spans="8:8" x14ac:dyDescent="0.2">
      <c r="H2560" s="25"/>
    </row>
    <row r="2561" spans="8:8" x14ac:dyDescent="0.2">
      <c r="H2561" s="25"/>
    </row>
    <row r="2562" spans="8:8" x14ac:dyDescent="0.2">
      <c r="H2562" s="25"/>
    </row>
    <row r="2563" spans="8:8" x14ac:dyDescent="0.2">
      <c r="H2563" s="25"/>
    </row>
    <row r="2564" spans="8:8" x14ac:dyDescent="0.2">
      <c r="H2564" s="25"/>
    </row>
    <row r="2565" spans="8:8" x14ac:dyDescent="0.2">
      <c r="H2565" s="25"/>
    </row>
    <row r="2566" spans="8:8" x14ac:dyDescent="0.2">
      <c r="H2566" s="25"/>
    </row>
    <row r="2567" spans="8:8" x14ac:dyDescent="0.2">
      <c r="H2567" s="25"/>
    </row>
    <row r="2568" spans="8:8" x14ac:dyDescent="0.2">
      <c r="H2568" s="25"/>
    </row>
    <row r="2569" spans="8:8" x14ac:dyDescent="0.2">
      <c r="H2569" s="25"/>
    </row>
    <row r="2570" spans="8:8" x14ac:dyDescent="0.2">
      <c r="H2570" s="25"/>
    </row>
    <row r="2571" spans="8:8" x14ac:dyDescent="0.2">
      <c r="H2571" s="25"/>
    </row>
    <row r="2572" spans="8:8" x14ac:dyDescent="0.2">
      <c r="H2572" s="25"/>
    </row>
    <row r="2573" spans="8:8" x14ac:dyDescent="0.2">
      <c r="H2573" s="25"/>
    </row>
    <row r="2574" spans="8:8" x14ac:dyDescent="0.2">
      <c r="H2574" s="25"/>
    </row>
    <row r="2575" spans="8:8" x14ac:dyDescent="0.2">
      <c r="H2575" s="25"/>
    </row>
    <row r="2576" spans="8:8" x14ac:dyDescent="0.2">
      <c r="H2576" s="25"/>
    </row>
    <row r="2577" spans="8:8" x14ac:dyDescent="0.2">
      <c r="H2577" s="25"/>
    </row>
    <row r="2578" spans="8:8" x14ac:dyDescent="0.2">
      <c r="H2578" s="25"/>
    </row>
    <row r="2579" spans="8:8" x14ac:dyDescent="0.2">
      <c r="H2579" s="25"/>
    </row>
    <row r="2580" spans="8:8" x14ac:dyDescent="0.2">
      <c r="H2580" s="25"/>
    </row>
    <row r="2581" spans="8:8" x14ac:dyDescent="0.2">
      <c r="H2581" s="25"/>
    </row>
    <row r="2582" spans="8:8" x14ac:dyDescent="0.2">
      <c r="H2582" s="25"/>
    </row>
    <row r="2583" spans="8:8" x14ac:dyDescent="0.2">
      <c r="H2583" s="25"/>
    </row>
    <row r="2584" spans="8:8" x14ac:dyDescent="0.2">
      <c r="H2584" s="25"/>
    </row>
    <row r="2585" spans="8:8" x14ac:dyDescent="0.2">
      <c r="H2585" s="25"/>
    </row>
    <row r="2586" spans="8:8" x14ac:dyDescent="0.2">
      <c r="H2586" s="25"/>
    </row>
    <row r="2587" spans="8:8" x14ac:dyDescent="0.2">
      <c r="H2587" s="25"/>
    </row>
    <row r="2588" spans="8:8" x14ac:dyDescent="0.2">
      <c r="H2588" s="25"/>
    </row>
    <row r="2589" spans="8:8" x14ac:dyDescent="0.2">
      <c r="H2589" s="25"/>
    </row>
    <row r="2590" spans="8:8" x14ac:dyDescent="0.2">
      <c r="H2590" s="25"/>
    </row>
    <row r="2591" spans="8:8" x14ac:dyDescent="0.2">
      <c r="H2591" s="25"/>
    </row>
    <row r="2592" spans="8:8" x14ac:dyDescent="0.2">
      <c r="H2592" s="25"/>
    </row>
    <row r="2593" spans="8:8" x14ac:dyDescent="0.2">
      <c r="H2593" s="25"/>
    </row>
    <row r="2594" spans="8:8" x14ac:dyDescent="0.2">
      <c r="H2594" s="25"/>
    </row>
    <row r="2595" spans="8:8" x14ac:dyDescent="0.2">
      <c r="H2595" s="25"/>
    </row>
    <row r="2596" spans="8:8" x14ac:dyDescent="0.2">
      <c r="H2596" s="25"/>
    </row>
    <row r="2597" spans="8:8" x14ac:dyDescent="0.2">
      <c r="H2597" s="25"/>
    </row>
    <row r="2598" spans="8:8" x14ac:dyDescent="0.2">
      <c r="H2598" s="25"/>
    </row>
    <row r="2599" spans="8:8" x14ac:dyDescent="0.2">
      <c r="H2599" s="25"/>
    </row>
    <row r="2600" spans="8:8" x14ac:dyDescent="0.2">
      <c r="H2600" s="25"/>
    </row>
    <row r="2601" spans="8:8" x14ac:dyDescent="0.2">
      <c r="H2601" s="25"/>
    </row>
    <row r="2602" spans="8:8" x14ac:dyDescent="0.2">
      <c r="H2602" s="25"/>
    </row>
    <row r="2603" spans="8:8" x14ac:dyDescent="0.2">
      <c r="H2603" s="25"/>
    </row>
    <row r="2604" spans="8:8" x14ac:dyDescent="0.2">
      <c r="H2604" s="25"/>
    </row>
    <row r="2605" spans="8:8" x14ac:dyDescent="0.2">
      <c r="H2605" s="25"/>
    </row>
    <row r="2606" spans="8:8" x14ac:dyDescent="0.2">
      <c r="H2606" s="25"/>
    </row>
    <row r="2607" spans="8:8" x14ac:dyDescent="0.2">
      <c r="H2607" s="25"/>
    </row>
    <row r="2608" spans="8:8" x14ac:dyDescent="0.2">
      <c r="H2608" s="25"/>
    </row>
    <row r="2609" spans="8:8" x14ac:dyDescent="0.2">
      <c r="H2609" s="25"/>
    </row>
    <row r="2610" spans="8:8" x14ac:dyDescent="0.2">
      <c r="H2610" s="25"/>
    </row>
    <row r="2611" spans="8:8" x14ac:dyDescent="0.2">
      <c r="H2611" s="25"/>
    </row>
    <row r="2612" spans="8:8" x14ac:dyDescent="0.2">
      <c r="H2612" s="25"/>
    </row>
    <row r="2613" spans="8:8" x14ac:dyDescent="0.2">
      <c r="H2613" s="25"/>
    </row>
    <row r="2614" spans="8:8" x14ac:dyDescent="0.2">
      <c r="H2614" s="25"/>
    </row>
    <row r="2615" spans="8:8" x14ac:dyDescent="0.2">
      <c r="H2615" s="25"/>
    </row>
    <row r="2616" spans="8:8" x14ac:dyDescent="0.2">
      <c r="H2616" s="25"/>
    </row>
    <row r="2617" spans="8:8" x14ac:dyDescent="0.2">
      <c r="H2617" s="25"/>
    </row>
    <row r="2618" spans="8:8" x14ac:dyDescent="0.2">
      <c r="H2618" s="25"/>
    </row>
    <row r="2619" spans="8:8" x14ac:dyDescent="0.2">
      <c r="H2619" s="25"/>
    </row>
    <row r="2620" spans="8:8" x14ac:dyDescent="0.2">
      <c r="H2620" s="25"/>
    </row>
    <row r="2621" spans="8:8" x14ac:dyDescent="0.2">
      <c r="H2621" s="25"/>
    </row>
    <row r="2622" spans="8:8" x14ac:dyDescent="0.2">
      <c r="H2622" s="25"/>
    </row>
    <row r="2623" spans="8:8" x14ac:dyDescent="0.2">
      <c r="H2623" s="25"/>
    </row>
    <row r="2624" spans="8:8" x14ac:dyDescent="0.2">
      <c r="H2624" s="25"/>
    </row>
    <row r="2625" spans="8:8" x14ac:dyDescent="0.2">
      <c r="H2625" s="25"/>
    </row>
    <row r="2626" spans="8:8" x14ac:dyDescent="0.2">
      <c r="H2626" s="25"/>
    </row>
    <row r="2627" spans="8:8" x14ac:dyDescent="0.2">
      <c r="H2627" s="25"/>
    </row>
    <row r="2628" spans="8:8" x14ac:dyDescent="0.2">
      <c r="H2628" s="25"/>
    </row>
    <row r="2629" spans="8:8" x14ac:dyDescent="0.2">
      <c r="H2629" s="25"/>
    </row>
    <row r="2630" spans="8:8" x14ac:dyDescent="0.2">
      <c r="H2630" s="25"/>
    </row>
    <row r="2631" spans="8:8" x14ac:dyDescent="0.2">
      <c r="H2631" s="25"/>
    </row>
    <row r="2632" spans="8:8" x14ac:dyDescent="0.2">
      <c r="H2632" s="25"/>
    </row>
    <row r="2633" spans="8:8" x14ac:dyDescent="0.2">
      <c r="H2633" s="25"/>
    </row>
    <row r="2634" spans="8:8" x14ac:dyDescent="0.2">
      <c r="H2634" s="25"/>
    </row>
    <row r="2635" spans="8:8" x14ac:dyDescent="0.2">
      <c r="H2635" s="25"/>
    </row>
    <row r="2636" spans="8:8" x14ac:dyDescent="0.2">
      <c r="H2636" s="25"/>
    </row>
    <row r="2637" spans="8:8" x14ac:dyDescent="0.2">
      <c r="H2637" s="25"/>
    </row>
    <row r="2638" spans="8:8" x14ac:dyDescent="0.2">
      <c r="H2638" s="25"/>
    </row>
    <row r="2639" spans="8:8" x14ac:dyDescent="0.2">
      <c r="H2639" s="25"/>
    </row>
    <row r="2640" spans="8:8" x14ac:dyDescent="0.2">
      <c r="H2640" s="25"/>
    </row>
    <row r="2641" spans="8:8" x14ac:dyDescent="0.2">
      <c r="H2641" s="25"/>
    </row>
    <row r="2642" spans="8:8" x14ac:dyDescent="0.2">
      <c r="H2642" s="25"/>
    </row>
    <row r="2643" spans="8:8" x14ac:dyDescent="0.2">
      <c r="H2643" s="25"/>
    </row>
    <row r="2644" spans="8:8" x14ac:dyDescent="0.2">
      <c r="H2644" s="25"/>
    </row>
    <row r="2645" spans="8:8" x14ac:dyDescent="0.2">
      <c r="H2645" s="25"/>
    </row>
    <row r="2646" spans="8:8" x14ac:dyDescent="0.2">
      <c r="H2646" s="25"/>
    </row>
    <row r="2647" spans="8:8" x14ac:dyDescent="0.2">
      <c r="H2647" s="25"/>
    </row>
    <row r="2648" spans="8:8" x14ac:dyDescent="0.2">
      <c r="H2648" s="25"/>
    </row>
    <row r="2649" spans="8:8" x14ac:dyDescent="0.2">
      <c r="H2649" s="25"/>
    </row>
    <row r="2650" spans="8:8" x14ac:dyDescent="0.2">
      <c r="H2650" s="25"/>
    </row>
    <row r="2651" spans="8:8" x14ac:dyDescent="0.2">
      <c r="H2651" s="25"/>
    </row>
    <row r="2652" spans="8:8" x14ac:dyDescent="0.2">
      <c r="H2652" s="25"/>
    </row>
    <row r="2653" spans="8:8" x14ac:dyDescent="0.2">
      <c r="H2653" s="25"/>
    </row>
    <row r="2654" spans="8:8" x14ac:dyDescent="0.2">
      <c r="H2654" s="25"/>
    </row>
    <row r="2655" spans="8:8" x14ac:dyDescent="0.2">
      <c r="H2655" s="25"/>
    </row>
    <row r="2656" spans="8:8" x14ac:dyDescent="0.2">
      <c r="H2656" s="25"/>
    </row>
    <row r="2657" spans="8:8" x14ac:dyDescent="0.2">
      <c r="H2657" s="25"/>
    </row>
    <row r="2658" spans="8:8" x14ac:dyDescent="0.2">
      <c r="H2658" s="25"/>
    </row>
    <row r="2659" spans="8:8" x14ac:dyDescent="0.2">
      <c r="H2659" s="25"/>
    </row>
    <row r="2660" spans="8:8" x14ac:dyDescent="0.2">
      <c r="H2660" s="25"/>
    </row>
    <row r="2661" spans="8:8" x14ac:dyDescent="0.2">
      <c r="H2661" s="25"/>
    </row>
    <row r="2662" spans="8:8" x14ac:dyDescent="0.2">
      <c r="H2662" s="25"/>
    </row>
    <row r="2663" spans="8:8" x14ac:dyDescent="0.2">
      <c r="H2663" s="25"/>
    </row>
    <row r="2664" spans="8:8" x14ac:dyDescent="0.2">
      <c r="H2664" s="25"/>
    </row>
    <row r="2665" spans="8:8" x14ac:dyDescent="0.2">
      <c r="H2665" s="25"/>
    </row>
    <row r="2666" spans="8:8" x14ac:dyDescent="0.2">
      <c r="H2666" s="25"/>
    </row>
    <row r="2667" spans="8:8" x14ac:dyDescent="0.2">
      <c r="H2667" s="25"/>
    </row>
    <row r="2668" spans="8:8" x14ac:dyDescent="0.2">
      <c r="H2668" s="25"/>
    </row>
    <row r="2669" spans="8:8" x14ac:dyDescent="0.2">
      <c r="H2669" s="25"/>
    </row>
    <row r="2670" spans="8:8" x14ac:dyDescent="0.2">
      <c r="H2670" s="25"/>
    </row>
    <row r="2671" spans="8:8" x14ac:dyDescent="0.2">
      <c r="H2671" s="25"/>
    </row>
    <row r="2672" spans="8:8" x14ac:dyDescent="0.2">
      <c r="H2672" s="25"/>
    </row>
    <row r="2673" spans="8:8" x14ac:dyDescent="0.2">
      <c r="H2673" s="25"/>
    </row>
    <row r="2674" spans="8:8" x14ac:dyDescent="0.2">
      <c r="H2674" s="25"/>
    </row>
    <row r="2675" spans="8:8" x14ac:dyDescent="0.2">
      <c r="H2675" s="25"/>
    </row>
    <row r="2676" spans="8:8" x14ac:dyDescent="0.2">
      <c r="H2676" s="25"/>
    </row>
    <row r="2677" spans="8:8" x14ac:dyDescent="0.2">
      <c r="H2677" s="25"/>
    </row>
    <row r="2678" spans="8:8" x14ac:dyDescent="0.2">
      <c r="H2678" s="25"/>
    </row>
    <row r="2679" spans="8:8" x14ac:dyDescent="0.2">
      <c r="H2679" s="25"/>
    </row>
    <row r="2680" spans="8:8" x14ac:dyDescent="0.2">
      <c r="H2680" s="25"/>
    </row>
    <row r="2681" spans="8:8" x14ac:dyDescent="0.2">
      <c r="H2681" s="25"/>
    </row>
    <row r="2682" spans="8:8" x14ac:dyDescent="0.2">
      <c r="H2682" s="25"/>
    </row>
    <row r="2683" spans="8:8" x14ac:dyDescent="0.2">
      <c r="H2683" s="25"/>
    </row>
    <row r="2684" spans="8:8" x14ac:dyDescent="0.2">
      <c r="H2684" s="25"/>
    </row>
    <row r="2685" spans="8:8" x14ac:dyDescent="0.2">
      <c r="H2685" s="25"/>
    </row>
    <row r="2686" spans="8:8" x14ac:dyDescent="0.2">
      <c r="H2686" s="25"/>
    </row>
    <row r="2687" spans="8:8" x14ac:dyDescent="0.2">
      <c r="H2687" s="25"/>
    </row>
    <row r="2688" spans="8:8" x14ac:dyDescent="0.2">
      <c r="H2688" s="25"/>
    </row>
    <row r="2689" spans="8:8" x14ac:dyDescent="0.2">
      <c r="H2689" s="25"/>
    </row>
    <row r="2690" spans="8:8" x14ac:dyDescent="0.2">
      <c r="H2690" s="25"/>
    </row>
    <row r="2691" spans="8:8" x14ac:dyDescent="0.2">
      <c r="H2691" s="25"/>
    </row>
    <row r="2692" spans="8:8" x14ac:dyDescent="0.2">
      <c r="H2692" s="25"/>
    </row>
    <row r="2693" spans="8:8" x14ac:dyDescent="0.2">
      <c r="H2693" s="25"/>
    </row>
    <row r="2694" spans="8:8" x14ac:dyDescent="0.2">
      <c r="H2694" s="25"/>
    </row>
    <row r="2695" spans="8:8" x14ac:dyDescent="0.2">
      <c r="H2695" s="25"/>
    </row>
    <row r="2696" spans="8:8" x14ac:dyDescent="0.2">
      <c r="H2696" s="25"/>
    </row>
    <row r="2697" spans="8:8" x14ac:dyDescent="0.2">
      <c r="H2697" s="25"/>
    </row>
    <row r="2698" spans="8:8" x14ac:dyDescent="0.2">
      <c r="H2698" s="25"/>
    </row>
    <row r="2699" spans="8:8" x14ac:dyDescent="0.2">
      <c r="H2699" s="25"/>
    </row>
    <row r="2700" spans="8:8" x14ac:dyDescent="0.2">
      <c r="H2700" s="25"/>
    </row>
    <row r="2701" spans="8:8" x14ac:dyDescent="0.2">
      <c r="H2701" s="25"/>
    </row>
    <row r="2702" spans="8:8" x14ac:dyDescent="0.2">
      <c r="H2702" s="25"/>
    </row>
    <row r="2703" spans="8:8" x14ac:dyDescent="0.2">
      <c r="H2703" s="25"/>
    </row>
    <row r="2704" spans="8:8" x14ac:dyDescent="0.2">
      <c r="H2704" s="25"/>
    </row>
    <row r="2705" spans="8:8" x14ac:dyDescent="0.2">
      <c r="H2705" s="25"/>
    </row>
    <row r="2706" spans="8:8" x14ac:dyDescent="0.2">
      <c r="H2706" s="25"/>
    </row>
    <row r="2707" spans="8:8" x14ac:dyDescent="0.2">
      <c r="H2707" s="25"/>
    </row>
    <row r="2708" spans="8:8" x14ac:dyDescent="0.2">
      <c r="H2708" s="25"/>
    </row>
    <row r="2709" spans="8:8" x14ac:dyDescent="0.2">
      <c r="H2709" s="25"/>
    </row>
    <row r="2710" spans="8:8" x14ac:dyDescent="0.2">
      <c r="H2710" s="25"/>
    </row>
    <row r="2711" spans="8:8" x14ac:dyDescent="0.2">
      <c r="H2711" s="25"/>
    </row>
    <row r="2712" spans="8:8" x14ac:dyDescent="0.2">
      <c r="H2712" s="25"/>
    </row>
    <row r="2713" spans="8:8" x14ac:dyDescent="0.2">
      <c r="H2713" s="25"/>
    </row>
    <row r="2714" spans="8:8" x14ac:dyDescent="0.2">
      <c r="H2714" s="25"/>
    </row>
    <row r="2715" spans="8:8" x14ac:dyDescent="0.2">
      <c r="H2715" s="25"/>
    </row>
    <row r="2716" spans="8:8" x14ac:dyDescent="0.2">
      <c r="H2716" s="25"/>
    </row>
    <row r="2717" spans="8:8" x14ac:dyDescent="0.2">
      <c r="H2717" s="25"/>
    </row>
    <row r="2718" spans="8:8" x14ac:dyDescent="0.2">
      <c r="H2718" s="25"/>
    </row>
    <row r="2719" spans="8:8" x14ac:dyDescent="0.2">
      <c r="H2719" s="25"/>
    </row>
    <row r="2720" spans="8:8" x14ac:dyDescent="0.2">
      <c r="H2720" s="25"/>
    </row>
    <row r="2721" spans="8:8" x14ac:dyDescent="0.2">
      <c r="H2721" s="25"/>
    </row>
    <row r="2722" spans="8:8" x14ac:dyDescent="0.2">
      <c r="H2722" s="25"/>
    </row>
    <row r="2723" spans="8:8" x14ac:dyDescent="0.2">
      <c r="H2723" s="25"/>
    </row>
    <row r="2724" spans="8:8" x14ac:dyDescent="0.2">
      <c r="H2724" s="25"/>
    </row>
    <row r="2725" spans="8:8" x14ac:dyDescent="0.2">
      <c r="H2725" s="25"/>
    </row>
    <row r="2726" spans="8:8" x14ac:dyDescent="0.2">
      <c r="H2726" s="25"/>
    </row>
    <row r="2727" spans="8:8" x14ac:dyDescent="0.2">
      <c r="H2727" s="25"/>
    </row>
    <row r="2728" spans="8:8" x14ac:dyDescent="0.2">
      <c r="H2728" s="25"/>
    </row>
    <row r="2729" spans="8:8" x14ac:dyDescent="0.2">
      <c r="H2729" s="25"/>
    </row>
    <row r="2730" spans="8:8" x14ac:dyDescent="0.2">
      <c r="H2730" s="25"/>
    </row>
    <row r="2731" spans="8:8" x14ac:dyDescent="0.2">
      <c r="H2731" s="25"/>
    </row>
    <row r="2732" spans="8:8" x14ac:dyDescent="0.2">
      <c r="H2732" s="25"/>
    </row>
    <row r="2733" spans="8:8" x14ac:dyDescent="0.2">
      <c r="H2733" s="25"/>
    </row>
    <row r="2734" spans="8:8" x14ac:dyDescent="0.2">
      <c r="H2734" s="25"/>
    </row>
    <row r="2735" spans="8:8" x14ac:dyDescent="0.2">
      <c r="H2735" s="25"/>
    </row>
    <row r="2736" spans="8:8" x14ac:dyDescent="0.2">
      <c r="H2736" s="25"/>
    </row>
    <row r="2737" spans="8:8" x14ac:dyDescent="0.2">
      <c r="H2737" s="25"/>
    </row>
    <row r="2738" spans="8:8" x14ac:dyDescent="0.2">
      <c r="H2738" s="25"/>
    </row>
    <row r="2739" spans="8:8" x14ac:dyDescent="0.2">
      <c r="H2739" s="25"/>
    </row>
    <row r="2740" spans="8:8" x14ac:dyDescent="0.2">
      <c r="H2740" s="25"/>
    </row>
    <row r="2741" spans="8:8" x14ac:dyDescent="0.2">
      <c r="H2741" s="25"/>
    </row>
    <row r="2742" spans="8:8" x14ac:dyDescent="0.2">
      <c r="H2742" s="25"/>
    </row>
    <row r="2743" spans="8:8" x14ac:dyDescent="0.2">
      <c r="H2743" s="25"/>
    </row>
    <row r="2744" spans="8:8" x14ac:dyDescent="0.2">
      <c r="H2744" s="25"/>
    </row>
    <row r="2745" spans="8:8" x14ac:dyDescent="0.2">
      <c r="H2745" s="25"/>
    </row>
    <row r="2746" spans="8:8" x14ac:dyDescent="0.2">
      <c r="H2746" s="25"/>
    </row>
    <row r="2747" spans="8:8" x14ac:dyDescent="0.2">
      <c r="H2747" s="25"/>
    </row>
    <row r="2748" spans="8:8" x14ac:dyDescent="0.2">
      <c r="H2748" s="25"/>
    </row>
    <row r="2749" spans="8:8" x14ac:dyDescent="0.2">
      <c r="H2749" s="25"/>
    </row>
    <row r="2750" spans="8:8" x14ac:dyDescent="0.2">
      <c r="H2750" s="25"/>
    </row>
    <row r="2751" spans="8:8" x14ac:dyDescent="0.2">
      <c r="H2751" s="25"/>
    </row>
    <row r="2752" spans="8:8" x14ac:dyDescent="0.2">
      <c r="H2752" s="25"/>
    </row>
    <row r="2753" spans="8:8" x14ac:dyDescent="0.2">
      <c r="H2753" s="25"/>
    </row>
    <row r="2754" spans="8:8" x14ac:dyDescent="0.2">
      <c r="H2754" s="25"/>
    </row>
    <row r="2755" spans="8:8" x14ac:dyDescent="0.2">
      <c r="H2755" s="25"/>
    </row>
    <row r="2756" spans="8:8" x14ac:dyDescent="0.2">
      <c r="H2756" s="25"/>
    </row>
    <row r="2757" spans="8:8" x14ac:dyDescent="0.2">
      <c r="H2757" s="25"/>
    </row>
    <row r="2758" spans="8:8" x14ac:dyDescent="0.2">
      <c r="H2758" s="25"/>
    </row>
    <row r="2759" spans="8:8" x14ac:dyDescent="0.2">
      <c r="H2759" s="25"/>
    </row>
    <row r="2760" spans="8:8" x14ac:dyDescent="0.2">
      <c r="H2760" s="25"/>
    </row>
    <row r="2761" spans="8:8" x14ac:dyDescent="0.2">
      <c r="H2761" s="25"/>
    </row>
    <row r="2762" spans="8:8" x14ac:dyDescent="0.2">
      <c r="H2762" s="25"/>
    </row>
    <row r="2763" spans="8:8" x14ac:dyDescent="0.2">
      <c r="H2763" s="25"/>
    </row>
    <row r="2764" spans="8:8" x14ac:dyDescent="0.2">
      <c r="H2764" s="25"/>
    </row>
    <row r="2765" spans="8:8" x14ac:dyDescent="0.2">
      <c r="H2765" s="25"/>
    </row>
    <row r="2766" spans="8:8" x14ac:dyDescent="0.2">
      <c r="H2766" s="25"/>
    </row>
    <row r="2767" spans="8:8" x14ac:dyDescent="0.2">
      <c r="H2767" s="25"/>
    </row>
    <row r="2768" spans="8:8" x14ac:dyDescent="0.2">
      <c r="H2768" s="25"/>
    </row>
    <row r="2769" spans="8:8" x14ac:dyDescent="0.2">
      <c r="H2769" s="25"/>
    </row>
    <row r="2770" spans="8:8" x14ac:dyDescent="0.2">
      <c r="H2770" s="25"/>
    </row>
    <row r="2771" spans="8:8" x14ac:dyDescent="0.2">
      <c r="H2771" s="25"/>
    </row>
    <row r="2772" spans="8:8" x14ac:dyDescent="0.2">
      <c r="H2772" s="25"/>
    </row>
    <row r="2773" spans="8:8" x14ac:dyDescent="0.2">
      <c r="H2773" s="25"/>
    </row>
    <row r="2774" spans="8:8" x14ac:dyDescent="0.2">
      <c r="H2774" s="25"/>
    </row>
    <row r="2775" spans="8:8" x14ac:dyDescent="0.2">
      <c r="H2775" s="25"/>
    </row>
    <row r="2776" spans="8:8" x14ac:dyDescent="0.2">
      <c r="H2776" s="25"/>
    </row>
    <row r="2777" spans="8:8" x14ac:dyDescent="0.2">
      <c r="H2777" s="25"/>
    </row>
    <row r="2778" spans="8:8" x14ac:dyDescent="0.2">
      <c r="H2778" s="25"/>
    </row>
    <row r="2779" spans="8:8" x14ac:dyDescent="0.2">
      <c r="H2779" s="25"/>
    </row>
    <row r="2780" spans="8:8" x14ac:dyDescent="0.2">
      <c r="H2780" s="25"/>
    </row>
    <row r="2781" spans="8:8" x14ac:dyDescent="0.2">
      <c r="H2781" s="25"/>
    </row>
    <row r="2782" spans="8:8" x14ac:dyDescent="0.2">
      <c r="H2782" s="25"/>
    </row>
    <row r="2783" spans="8:8" x14ac:dyDescent="0.2">
      <c r="H2783" s="25"/>
    </row>
    <row r="2784" spans="8:8" x14ac:dyDescent="0.2">
      <c r="H2784" s="25"/>
    </row>
    <row r="2785" spans="8:8" x14ac:dyDescent="0.2">
      <c r="H2785" s="25"/>
    </row>
    <row r="2786" spans="8:8" x14ac:dyDescent="0.2">
      <c r="H2786" s="25"/>
    </row>
    <row r="2787" spans="8:8" x14ac:dyDescent="0.2">
      <c r="H2787" s="25"/>
    </row>
    <row r="2788" spans="8:8" x14ac:dyDescent="0.2">
      <c r="H2788" s="25"/>
    </row>
    <row r="2789" spans="8:8" x14ac:dyDescent="0.2">
      <c r="H2789" s="25"/>
    </row>
    <row r="2790" spans="8:8" x14ac:dyDescent="0.2">
      <c r="H2790" s="25"/>
    </row>
    <row r="2791" spans="8:8" x14ac:dyDescent="0.2">
      <c r="H2791" s="25"/>
    </row>
    <row r="2792" spans="8:8" x14ac:dyDescent="0.2">
      <c r="H2792" s="25"/>
    </row>
    <row r="2793" spans="8:8" x14ac:dyDescent="0.2">
      <c r="H2793" s="25"/>
    </row>
    <row r="2794" spans="8:8" x14ac:dyDescent="0.2">
      <c r="H2794" s="25"/>
    </row>
    <row r="2795" spans="8:8" x14ac:dyDescent="0.2">
      <c r="H2795" s="25"/>
    </row>
    <row r="2796" spans="8:8" x14ac:dyDescent="0.2">
      <c r="H2796" s="25"/>
    </row>
    <row r="2797" spans="8:8" x14ac:dyDescent="0.2">
      <c r="H2797" s="25"/>
    </row>
    <row r="2798" spans="8:8" x14ac:dyDescent="0.2">
      <c r="H2798" s="25"/>
    </row>
    <row r="2799" spans="8:8" x14ac:dyDescent="0.2">
      <c r="H2799" s="25"/>
    </row>
    <row r="2800" spans="8:8" x14ac:dyDescent="0.2">
      <c r="H2800" s="25"/>
    </row>
    <row r="2801" spans="8:8" x14ac:dyDescent="0.2">
      <c r="H2801" s="25"/>
    </row>
    <row r="2802" spans="8:8" x14ac:dyDescent="0.2">
      <c r="H2802" s="25"/>
    </row>
    <row r="2803" spans="8:8" x14ac:dyDescent="0.2">
      <c r="H2803" s="25"/>
    </row>
    <row r="2804" spans="8:8" x14ac:dyDescent="0.2">
      <c r="H2804" s="25"/>
    </row>
    <row r="2805" spans="8:8" x14ac:dyDescent="0.2">
      <c r="H2805" s="25"/>
    </row>
    <row r="2806" spans="8:8" x14ac:dyDescent="0.2">
      <c r="H2806" s="25"/>
    </row>
    <row r="2807" spans="8:8" x14ac:dyDescent="0.2">
      <c r="H2807" s="25"/>
    </row>
    <row r="2808" spans="8:8" x14ac:dyDescent="0.2">
      <c r="H2808" s="25"/>
    </row>
    <row r="2809" spans="8:8" x14ac:dyDescent="0.2">
      <c r="H2809" s="25"/>
    </row>
    <row r="2810" spans="8:8" x14ac:dyDescent="0.2">
      <c r="H2810" s="25"/>
    </row>
    <row r="2811" spans="8:8" x14ac:dyDescent="0.2">
      <c r="H2811" s="25"/>
    </row>
    <row r="2812" spans="8:8" x14ac:dyDescent="0.2">
      <c r="H2812" s="25"/>
    </row>
    <row r="2813" spans="8:8" x14ac:dyDescent="0.2">
      <c r="H2813" s="25"/>
    </row>
    <row r="2814" spans="8:8" x14ac:dyDescent="0.2">
      <c r="H2814" s="25"/>
    </row>
    <row r="2815" spans="8:8" x14ac:dyDescent="0.2">
      <c r="H2815" s="25"/>
    </row>
    <row r="2816" spans="8:8" x14ac:dyDescent="0.2">
      <c r="H2816" s="25"/>
    </row>
    <row r="2817" spans="8:8" x14ac:dyDescent="0.2">
      <c r="H2817" s="25"/>
    </row>
    <row r="2818" spans="8:8" x14ac:dyDescent="0.2">
      <c r="H2818" s="25"/>
    </row>
    <row r="2819" spans="8:8" x14ac:dyDescent="0.2">
      <c r="H2819" s="25"/>
    </row>
    <row r="2820" spans="8:8" x14ac:dyDescent="0.2">
      <c r="H2820" s="25"/>
    </row>
    <row r="2821" spans="8:8" x14ac:dyDescent="0.2">
      <c r="H2821" s="25"/>
    </row>
    <row r="2822" spans="8:8" x14ac:dyDescent="0.2">
      <c r="H2822" s="25"/>
    </row>
    <row r="2823" spans="8:8" x14ac:dyDescent="0.2">
      <c r="H2823" s="25"/>
    </row>
    <row r="2824" spans="8:8" x14ac:dyDescent="0.2">
      <c r="H2824" s="25"/>
    </row>
    <row r="2825" spans="8:8" x14ac:dyDescent="0.2">
      <c r="H2825" s="25"/>
    </row>
    <row r="2826" spans="8:8" x14ac:dyDescent="0.2">
      <c r="H2826" s="25"/>
    </row>
    <row r="2827" spans="8:8" x14ac:dyDescent="0.2">
      <c r="H2827" s="25"/>
    </row>
    <row r="2828" spans="8:8" x14ac:dyDescent="0.2">
      <c r="H2828" s="25"/>
    </row>
    <row r="2829" spans="8:8" x14ac:dyDescent="0.2">
      <c r="H2829" s="25"/>
    </row>
    <row r="2830" spans="8:8" x14ac:dyDescent="0.2">
      <c r="H2830" s="25"/>
    </row>
    <row r="2831" spans="8:8" x14ac:dyDescent="0.2">
      <c r="H2831" s="25"/>
    </row>
    <row r="2832" spans="8:8" x14ac:dyDescent="0.2">
      <c r="H2832" s="25"/>
    </row>
    <row r="2833" spans="8:8" x14ac:dyDescent="0.2">
      <c r="H2833" s="25"/>
    </row>
    <row r="2834" spans="8:8" x14ac:dyDescent="0.2">
      <c r="H2834" s="25"/>
    </row>
    <row r="2835" spans="8:8" x14ac:dyDescent="0.2">
      <c r="H2835" s="25"/>
    </row>
    <row r="2836" spans="8:8" x14ac:dyDescent="0.2">
      <c r="H2836" s="25"/>
    </row>
    <row r="2837" spans="8:8" x14ac:dyDescent="0.2">
      <c r="H2837" s="25"/>
    </row>
    <row r="2838" spans="8:8" x14ac:dyDescent="0.2">
      <c r="H2838" s="25"/>
    </row>
    <row r="2839" spans="8:8" x14ac:dyDescent="0.2">
      <c r="H2839" s="25"/>
    </row>
    <row r="2840" spans="8:8" x14ac:dyDescent="0.2">
      <c r="H2840" s="25"/>
    </row>
    <row r="2841" spans="8:8" x14ac:dyDescent="0.2">
      <c r="H2841" s="25"/>
    </row>
    <row r="2842" spans="8:8" x14ac:dyDescent="0.2">
      <c r="H2842" s="25"/>
    </row>
    <row r="2843" spans="8:8" x14ac:dyDescent="0.2">
      <c r="H2843" s="25"/>
    </row>
    <row r="2844" spans="8:8" x14ac:dyDescent="0.2">
      <c r="H2844" s="25"/>
    </row>
    <row r="2845" spans="8:8" x14ac:dyDescent="0.2">
      <c r="H2845" s="25"/>
    </row>
    <row r="2846" spans="8:8" x14ac:dyDescent="0.2">
      <c r="H2846" s="25"/>
    </row>
    <row r="2847" spans="8:8" x14ac:dyDescent="0.2">
      <c r="H2847" s="25"/>
    </row>
    <row r="2848" spans="8:8" x14ac:dyDescent="0.2">
      <c r="H2848" s="25"/>
    </row>
    <row r="2849" spans="8:8" x14ac:dyDescent="0.2">
      <c r="H2849" s="25"/>
    </row>
    <row r="2850" spans="8:8" x14ac:dyDescent="0.2">
      <c r="H2850" s="25"/>
    </row>
    <row r="2851" spans="8:8" x14ac:dyDescent="0.2">
      <c r="H2851" s="25"/>
    </row>
    <row r="2852" spans="8:8" x14ac:dyDescent="0.2">
      <c r="H2852" s="25"/>
    </row>
    <row r="2853" spans="8:8" x14ac:dyDescent="0.2">
      <c r="H2853" s="25"/>
    </row>
    <row r="2854" spans="8:8" x14ac:dyDescent="0.2">
      <c r="H2854" s="25"/>
    </row>
    <row r="2855" spans="8:8" x14ac:dyDescent="0.2">
      <c r="H2855" s="25"/>
    </row>
    <row r="2856" spans="8:8" x14ac:dyDescent="0.2">
      <c r="H2856" s="25"/>
    </row>
    <row r="2857" spans="8:8" x14ac:dyDescent="0.2">
      <c r="H2857" s="25"/>
    </row>
    <row r="2858" spans="8:8" x14ac:dyDescent="0.2">
      <c r="H2858" s="25"/>
    </row>
    <row r="2859" spans="8:8" x14ac:dyDescent="0.2">
      <c r="H2859" s="25"/>
    </row>
    <row r="2860" spans="8:8" x14ac:dyDescent="0.2">
      <c r="H2860" s="25"/>
    </row>
    <row r="2861" spans="8:8" x14ac:dyDescent="0.2">
      <c r="H2861" s="25"/>
    </row>
    <row r="2862" spans="8:8" x14ac:dyDescent="0.2">
      <c r="H2862" s="25"/>
    </row>
    <row r="2863" spans="8:8" x14ac:dyDescent="0.2">
      <c r="H2863" s="25"/>
    </row>
    <row r="2864" spans="8:8" x14ac:dyDescent="0.2">
      <c r="H2864" s="25"/>
    </row>
    <row r="2865" spans="8:8" x14ac:dyDescent="0.2">
      <c r="H2865" s="25"/>
    </row>
    <row r="2866" spans="8:8" x14ac:dyDescent="0.2">
      <c r="H2866" s="25"/>
    </row>
    <row r="2867" spans="8:8" x14ac:dyDescent="0.2">
      <c r="H2867" s="25"/>
    </row>
    <row r="2868" spans="8:8" x14ac:dyDescent="0.2">
      <c r="H2868" s="25"/>
    </row>
    <row r="2869" spans="8:8" x14ac:dyDescent="0.2">
      <c r="H2869" s="25"/>
    </row>
    <row r="2870" spans="8:8" x14ac:dyDescent="0.2">
      <c r="H2870" s="25"/>
    </row>
    <row r="2871" spans="8:8" x14ac:dyDescent="0.2">
      <c r="H2871" s="25"/>
    </row>
    <row r="2872" spans="8:8" x14ac:dyDescent="0.2">
      <c r="H2872" s="25"/>
    </row>
    <row r="2873" spans="8:8" x14ac:dyDescent="0.2">
      <c r="H2873" s="25"/>
    </row>
    <row r="2874" spans="8:8" x14ac:dyDescent="0.2">
      <c r="H2874" s="25"/>
    </row>
    <row r="2875" spans="8:8" x14ac:dyDescent="0.2">
      <c r="H2875" s="25"/>
    </row>
    <row r="2876" spans="8:8" x14ac:dyDescent="0.2">
      <c r="H2876" s="25"/>
    </row>
    <row r="2877" spans="8:8" x14ac:dyDescent="0.2">
      <c r="H2877" s="25"/>
    </row>
    <row r="2878" spans="8:8" x14ac:dyDescent="0.2">
      <c r="H2878" s="25"/>
    </row>
    <row r="2879" spans="8:8" x14ac:dyDescent="0.2">
      <c r="H2879" s="25"/>
    </row>
    <row r="2880" spans="8:8" x14ac:dyDescent="0.2">
      <c r="H2880" s="25"/>
    </row>
    <row r="2881" spans="8:8" x14ac:dyDescent="0.2">
      <c r="H2881" s="25"/>
    </row>
    <row r="2882" spans="8:8" x14ac:dyDescent="0.2">
      <c r="H2882" s="25"/>
    </row>
    <row r="2883" spans="8:8" x14ac:dyDescent="0.2">
      <c r="H2883" s="25"/>
    </row>
    <row r="2884" spans="8:8" x14ac:dyDescent="0.2">
      <c r="H2884" s="25"/>
    </row>
    <row r="2885" spans="8:8" x14ac:dyDescent="0.2">
      <c r="H2885" s="25"/>
    </row>
    <row r="2886" spans="8:8" x14ac:dyDescent="0.2">
      <c r="H2886" s="25"/>
    </row>
    <row r="2887" spans="8:8" x14ac:dyDescent="0.2">
      <c r="H2887" s="25"/>
    </row>
    <row r="2888" spans="8:8" x14ac:dyDescent="0.2">
      <c r="H2888" s="25"/>
    </row>
    <row r="2889" spans="8:8" x14ac:dyDescent="0.2">
      <c r="H2889" s="25"/>
    </row>
    <row r="2890" spans="8:8" x14ac:dyDescent="0.2">
      <c r="H2890" s="25"/>
    </row>
    <row r="2891" spans="8:8" x14ac:dyDescent="0.2">
      <c r="H2891" s="25"/>
    </row>
    <row r="2892" spans="8:8" x14ac:dyDescent="0.2">
      <c r="H2892" s="25"/>
    </row>
    <row r="2893" spans="8:8" x14ac:dyDescent="0.2">
      <c r="H2893" s="25"/>
    </row>
    <row r="2894" spans="8:8" x14ac:dyDescent="0.2">
      <c r="H2894" s="25"/>
    </row>
    <row r="2895" spans="8:8" x14ac:dyDescent="0.2">
      <c r="H2895" s="25"/>
    </row>
    <row r="2896" spans="8:8" x14ac:dyDescent="0.2">
      <c r="H2896" s="25"/>
    </row>
    <row r="2897" spans="8:8" x14ac:dyDescent="0.2">
      <c r="H2897" s="25"/>
    </row>
    <row r="2898" spans="8:8" x14ac:dyDescent="0.2">
      <c r="H2898" s="25"/>
    </row>
    <row r="2899" spans="8:8" x14ac:dyDescent="0.2">
      <c r="H2899" s="25"/>
    </row>
    <row r="2900" spans="8:8" x14ac:dyDescent="0.2">
      <c r="H2900" s="25"/>
    </row>
    <row r="2901" spans="8:8" x14ac:dyDescent="0.2">
      <c r="H2901" s="25"/>
    </row>
    <row r="2902" spans="8:8" x14ac:dyDescent="0.2">
      <c r="H2902" s="25"/>
    </row>
    <row r="2903" spans="8:8" x14ac:dyDescent="0.2">
      <c r="H2903" s="25"/>
    </row>
    <row r="2904" spans="8:8" x14ac:dyDescent="0.2">
      <c r="H2904" s="25"/>
    </row>
    <row r="2905" spans="8:8" x14ac:dyDescent="0.2">
      <c r="H2905" s="25"/>
    </row>
    <row r="2906" spans="8:8" x14ac:dyDescent="0.2">
      <c r="H2906" s="25"/>
    </row>
    <row r="2907" spans="8:8" x14ac:dyDescent="0.2">
      <c r="H2907" s="25"/>
    </row>
    <row r="2908" spans="8:8" x14ac:dyDescent="0.2">
      <c r="H2908" s="25"/>
    </row>
    <row r="2909" spans="8:8" x14ac:dyDescent="0.2">
      <c r="H2909" s="25"/>
    </row>
    <row r="2910" spans="8:8" x14ac:dyDescent="0.2">
      <c r="H2910" s="25"/>
    </row>
    <row r="2911" spans="8:8" x14ac:dyDescent="0.2">
      <c r="H2911" s="25"/>
    </row>
    <row r="2912" spans="8:8" x14ac:dyDescent="0.2">
      <c r="H2912" s="25"/>
    </row>
    <row r="2913" spans="8:8" x14ac:dyDescent="0.2">
      <c r="H2913" s="25"/>
    </row>
    <row r="2914" spans="8:8" x14ac:dyDescent="0.2">
      <c r="H2914" s="25"/>
    </row>
    <row r="2915" spans="8:8" x14ac:dyDescent="0.2">
      <c r="H2915" s="25"/>
    </row>
    <row r="2916" spans="8:8" x14ac:dyDescent="0.2">
      <c r="H2916" s="25"/>
    </row>
    <row r="2917" spans="8:8" x14ac:dyDescent="0.2">
      <c r="H2917" s="25"/>
    </row>
    <row r="2918" spans="8:8" x14ac:dyDescent="0.2">
      <c r="H2918" s="25"/>
    </row>
    <row r="2919" spans="8:8" x14ac:dyDescent="0.2">
      <c r="H2919" s="25"/>
    </row>
    <row r="2920" spans="8:8" x14ac:dyDescent="0.2">
      <c r="H2920" s="25"/>
    </row>
    <row r="2921" spans="8:8" x14ac:dyDescent="0.2">
      <c r="H2921" s="25"/>
    </row>
    <row r="2922" spans="8:8" x14ac:dyDescent="0.2">
      <c r="H2922" s="25"/>
    </row>
    <row r="2923" spans="8:8" x14ac:dyDescent="0.2">
      <c r="H2923" s="25"/>
    </row>
    <row r="2924" spans="8:8" x14ac:dyDescent="0.2">
      <c r="H2924" s="25"/>
    </row>
    <row r="2925" spans="8:8" x14ac:dyDescent="0.2">
      <c r="H2925" s="25"/>
    </row>
    <row r="2926" spans="8:8" x14ac:dyDescent="0.2">
      <c r="H2926" s="25"/>
    </row>
    <row r="2927" spans="8:8" x14ac:dyDescent="0.2">
      <c r="H2927" s="25"/>
    </row>
    <row r="2928" spans="8:8" x14ac:dyDescent="0.2">
      <c r="H2928" s="25"/>
    </row>
    <row r="2929" spans="8:8" x14ac:dyDescent="0.2">
      <c r="H2929" s="25"/>
    </row>
    <row r="2930" spans="8:8" x14ac:dyDescent="0.2">
      <c r="H2930" s="25"/>
    </row>
    <row r="2931" spans="8:8" x14ac:dyDescent="0.2">
      <c r="H2931" s="25"/>
    </row>
    <row r="2932" spans="8:8" x14ac:dyDescent="0.2">
      <c r="H2932" s="25"/>
    </row>
    <row r="2933" spans="8:8" x14ac:dyDescent="0.2">
      <c r="H2933" s="25"/>
    </row>
    <row r="2934" spans="8:8" x14ac:dyDescent="0.2">
      <c r="H2934" s="25"/>
    </row>
    <row r="2935" spans="8:8" x14ac:dyDescent="0.2">
      <c r="H2935" s="25"/>
    </row>
    <row r="2936" spans="8:8" x14ac:dyDescent="0.2">
      <c r="H2936" s="25"/>
    </row>
    <row r="2937" spans="8:8" x14ac:dyDescent="0.2">
      <c r="H2937" s="25"/>
    </row>
    <row r="2938" spans="8:8" x14ac:dyDescent="0.2">
      <c r="H2938" s="25"/>
    </row>
    <row r="2939" spans="8:8" x14ac:dyDescent="0.2">
      <c r="H2939" s="25"/>
    </row>
    <row r="2940" spans="8:8" x14ac:dyDescent="0.2">
      <c r="H2940" s="25"/>
    </row>
    <row r="2941" spans="8:8" x14ac:dyDescent="0.2">
      <c r="H2941" s="25"/>
    </row>
    <row r="2942" spans="8:8" x14ac:dyDescent="0.2">
      <c r="H2942" s="25"/>
    </row>
    <row r="2943" spans="8:8" x14ac:dyDescent="0.2">
      <c r="H2943" s="25"/>
    </row>
    <row r="2944" spans="8:8" x14ac:dyDescent="0.2">
      <c r="H2944" s="25"/>
    </row>
    <row r="2945" spans="8:8" x14ac:dyDescent="0.2">
      <c r="H2945" s="25"/>
    </row>
    <row r="2946" spans="8:8" x14ac:dyDescent="0.2">
      <c r="H2946" s="25"/>
    </row>
    <row r="2947" spans="8:8" x14ac:dyDescent="0.2">
      <c r="H2947" s="25"/>
    </row>
    <row r="2948" spans="8:8" x14ac:dyDescent="0.2">
      <c r="H2948" s="25"/>
    </row>
    <row r="2949" spans="8:8" x14ac:dyDescent="0.2">
      <c r="H2949" s="25"/>
    </row>
    <row r="2950" spans="8:8" x14ac:dyDescent="0.2">
      <c r="H2950" s="25"/>
    </row>
    <row r="2951" spans="8:8" x14ac:dyDescent="0.2">
      <c r="H2951" s="25"/>
    </row>
    <row r="2952" spans="8:8" x14ac:dyDescent="0.2">
      <c r="H2952" s="25"/>
    </row>
    <row r="2953" spans="8:8" x14ac:dyDescent="0.2">
      <c r="H2953" s="25"/>
    </row>
    <row r="2954" spans="8:8" x14ac:dyDescent="0.2">
      <c r="H2954" s="25"/>
    </row>
    <row r="2955" spans="8:8" x14ac:dyDescent="0.2">
      <c r="H2955" s="25"/>
    </row>
    <row r="2956" spans="8:8" x14ac:dyDescent="0.2">
      <c r="H2956" s="25"/>
    </row>
    <row r="2957" spans="8:8" x14ac:dyDescent="0.2">
      <c r="H2957" s="25"/>
    </row>
    <row r="2958" spans="8:8" x14ac:dyDescent="0.2">
      <c r="H2958" s="25"/>
    </row>
    <row r="2959" spans="8:8" x14ac:dyDescent="0.2">
      <c r="H2959" s="25"/>
    </row>
    <row r="2960" spans="8:8" x14ac:dyDescent="0.2">
      <c r="H2960" s="25"/>
    </row>
    <row r="2961" spans="8:8" x14ac:dyDescent="0.2">
      <c r="H2961" s="25"/>
    </row>
    <row r="2962" spans="8:8" x14ac:dyDescent="0.2">
      <c r="H2962" s="25"/>
    </row>
    <row r="2963" spans="8:8" x14ac:dyDescent="0.2">
      <c r="H2963" s="25"/>
    </row>
    <row r="2964" spans="8:8" x14ac:dyDescent="0.2">
      <c r="H2964" s="25"/>
    </row>
    <row r="2965" spans="8:8" x14ac:dyDescent="0.2">
      <c r="H2965" s="25"/>
    </row>
    <row r="2966" spans="8:8" x14ac:dyDescent="0.2">
      <c r="H2966" s="25"/>
    </row>
    <row r="2967" spans="8:8" x14ac:dyDescent="0.2">
      <c r="H2967" s="25"/>
    </row>
    <row r="2968" spans="8:8" x14ac:dyDescent="0.2">
      <c r="H2968" s="25"/>
    </row>
    <row r="2969" spans="8:8" x14ac:dyDescent="0.2">
      <c r="H2969" s="25"/>
    </row>
    <row r="2970" spans="8:8" x14ac:dyDescent="0.2">
      <c r="H2970" s="25"/>
    </row>
    <row r="2971" spans="8:8" x14ac:dyDescent="0.2">
      <c r="H2971" s="25"/>
    </row>
    <row r="2972" spans="8:8" x14ac:dyDescent="0.2">
      <c r="H2972" s="25"/>
    </row>
    <row r="2973" spans="8:8" x14ac:dyDescent="0.2">
      <c r="H2973" s="25"/>
    </row>
    <row r="2974" spans="8:8" x14ac:dyDescent="0.2">
      <c r="H2974" s="25"/>
    </row>
    <row r="2975" spans="8:8" x14ac:dyDescent="0.2">
      <c r="H2975" s="25"/>
    </row>
    <row r="2976" spans="8:8" x14ac:dyDescent="0.2">
      <c r="H2976" s="25"/>
    </row>
    <row r="2977" spans="8:8" x14ac:dyDescent="0.2">
      <c r="H2977" s="25"/>
    </row>
    <row r="2978" spans="8:8" x14ac:dyDescent="0.2">
      <c r="H2978" s="25"/>
    </row>
    <row r="2979" spans="8:8" x14ac:dyDescent="0.2">
      <c r="H2979" s="25"/>
    </row>
    <row r="2980" spans="8:8" x14ac:dyDescent="0.2">
      <c r="H2980" s="25"/>
    </row>
    <row r="2981" spans="8:8" x14ac:dyDescent="0.2">
      <c r="H2981" s="25"/>
    </row>
    <row r="2982" spans="8:8" x14ac:dyDescent="0.2">
      <c r="H2982" s="25"/>
    </row>
    <row r="2983" spans="8:8" x14ac:dyDescent="0.2">
      <c r="H2983" s="25"/>
    </row>
    <row r="2984" spans="8:8" x14ac:dyDescent="0.2">
      <c r="H2984" s="25"/>
    </row>
    <row r="2985" spans="8:8" x14ac:dyDescent="0.2">
      <c r="H2985" s="25"/>
    </row>
    <row r="2986" spans="8:8" x14ac:dyDescent="0.2">
      <c r="H2986" s="25"/>
    </row>
    <row r="2987" spans="8:8" x14ac:dyDescent="0.2">
      <c r="H2987" s="25"/>
    </row>
    <row r="2988" spans="8:8" x14ac:dyDescent="0.2">
      <c r="H2988" s="25"/>
    </row>
    <row r="2989" spans="8:8" x14ac:dyDescent="0.2">
      <c r="H2989" s="25"/>
    </row>
    <row r="2990" spans="8:8" x14ac:dyDescent="0.2">
      <c r="H2990" s="25"/>
    </row>
    <row r="2991" spans="8:8" x14ac:dyDescent="0.2">
      <c r="H2991" s="25"/>
    </row>
    <row r="2992" spans="8:8" x14ac:dyDescent="0.2">
      <c r="H2992" s="25"/>
    </row>
    <row r="2993" spans="8:8" x14ac:dyDescent="0.2">
      <c r="H2993" s="25"/>
    </row>
    <row r="2994" spans="8:8" x14ac:dyDescent="0.2">
      <c r="H2994" s="25"/>
    </row>
    <row r="2995" spans="8:8" x14ac:dyDescent="0.2">
      <c r="H2995" s="25"/>
    </row>
    <row r="2996" spans="8:8" x14ac:dyDescent="0.2">
      <c r="H2996" s="25"/>
    </row>
    <row r="2997" spans="8:8" x14ac:dyDescent="0.2">
      <c r="H2997" s="25"/>
    </row>
    <row r="2998" spans="8:8" x14ac:dyDescent="0.2">
      <c r="H2998" s="25"/>
    </row>
    <row r="2999" spans="8:8" x14ac:dyDescent="0.2">
      <c r="H2999" s="25"/>
    </row>
    <row r="3000" spans="8:8" x14ac:dyDescent="0.2">
      <c r="H3000" s="25"/>
    </row>
    <row r="3001" spans="8:8" x14ac:dyDescent="0.2">
      <c r="H3001" s="25"/>
    </row>
    <row r="3002" spans="8:8" x14ac:dyDescent="0.2">
      <c r="H3002" s="25"/>
    </row>
    <row r="3003" spans="8:8" x14ac:dyDescent="0.2">
      <c r="H3003" s="25"/>
    </row>
    <row r="3004" spans="8:8" x14ac:dyDescent="0.2">
      <c r="H3004" s="25"/>
    </row>
    <row r="3005" spans="8:8" x14ac:dyDescent="0.2">
      <c r="H3005" s="25"/>
    </row>
    <row r="3006" spans="8:8" x14ac:dyDescent="0.2">
      <c r="H3006" s="25"/>
    </row>
    <row r="3007" spans="8:8" x14ac:dyDescent="0.2">
      <c r="H3007" s="25"/>
    </row>
    <row r="3008" spans="8:8" x14ac:dyDescent="0.2">
      <c r="H3008" s="25"/>
    </row>
    <row r="3009" spans="8:8" x14ac:dyDescent="0.2">
      <c r="H3009" s="25"/>
    </row>
    <row r="3010" spans="8:8" x14ac:dyDescent="0.2">
      <c r="H3010" s="25"/>
    </row>
    <row r="3011" spans="8:8" x14ac:dyDescent="0.2">
      <c r="H3011" s="25"/>
    </row>
    <row r="3012" spans="8:8" x14ac:dyDescent="0.2">
      <c r="H3012" s="25"/>
    </row>
    <row r="3013" spans="8:8" x14ac:dyDescent="0.2">
      <c r="H3013" s="25"/>
    </row>
    <row r="3014" spans="8:8" x14ac:dyDescent="0.2">
      <c r="H3014" s="25"/>
    </row>
    <row r="3015" spans="8:8" x14ac:dyDescent="0.2">
      <c r="H3015" s="25"/>
    </row>
    <row r="3016" spans="8:8" x14ac:dyDescent="0.2">
      <c r="H3016" s="25"/>
    </row>
    <row r="3017" spans="8:8" x14ac:dyDescent="0.2">
      <c r="H3017" s="25"/>
    </row>
    <row r="3018" spans="8:8" x14ac:dyDescent="0.2">
      <c r="H3018" s="25"/>
    </row>
    <row r="3019" spans="8:8" x14ac:dyDescent="0.2">
      <c r="H3019" s="25"/>
    </row>
    <row r="3020" spans="8:8" x14ac:dyDescent="0.2">
      <c r="H3020" s="25"/>
    </row>
    <row r="3021" spans="8:8" x14ac:dyDescent="0.2">
      <c r="H3021" s="25"/>
    </row>
    <row r="3022" spans="8:8" x14ac:dyDescent="0.2">
      <c r="H3022" s="25"/>
    </row>
    <row r="3023" spans="8:8" x14ac:dyDescent="0.2">
      <c r="H3023" s="25"/>
    </row>
    <row r="3024" spans="8:8" x14ac:dyDescent="0.2">
      <c r="H3024" s="25"/>
    </row>
    <row r="3025" spans="8:8" x14ac:dyDescent="0.2">
      <c r="H3025" s="25"/>
    </row>
    <row r="3026" spans="8:8" x14ac:dyDescent="0.2">
      <c r="H3026" s="25"/>
    </row>
    <row r="3027" spans="8:8" x14ac:dyDescent="0.2">
      <c r="H3027" s="25"/>
    </row>
    <row r="3028" spans="8:8" x14ac:dyDescent="0.2">
      <c r="H3028" s="25"/>
    </row>
    <row r="3029" spans="8:8" x14ac:dyDescent="0.2">
      <c r="H3029" s="25"/>
    </row>
    <row r="3030" spans="8:8" x14ac:dyDescent="0.2">
      <c r="H3030" s="25"/>
    </row>
    <row r="3031" spans="8:8" x14ac:dyDescent="0.2">
      <c r="H3031" s="25"/>
    </row>
    <row r="3032" spans="8:8" x14ac:dyDescent="0.2">
      <c r="H3032" s="25"/>
    </row>
    <row r="3033" spans="8:8" x14ac:dyDescent="0.2">
      <c r="H3033" s="25"/>
    </row>
    <row r="3034" spans="8:8" x14ac:dyDescent="0.2">
      <c r="H3034" s="25"/>
    </row>
    <row r="3035" spans="8:8" x14ac:dyDescent="0.2">
      <c r="H3035" s="25"/>
    </row>
    <row r="3036" spans="8:8" x14ac:dyDescent="0.2">
      <c r="H3036" s="25"/>
    </row>
    <row r="3037" spans="8:8" x14ac:dyDescent="0.2">
      <c r="H3037" s="25"/>
    </row>
    <row r="3038" spans="8:8" x14ac:dyDescent="0.2">
      <c r="H3038" s="25"/>
    </row>
    <row r="3039" spans="8:8" x14ac:dyDescent="0.2">
      <c r="H3039" s="25"/>
    </row>
    <row r="3040" spans="8:8" x14ac:dyDescent="0.2">
      <c r="H3040" s="25"/>
    </row>
    <row r="3041" spans="8:8" x14ac:dyDescent="0.2">
      <c r="H3041" s="25"/>
    </row>
    <row r="3042" spans="8:8" x14ac:dyDescent="0.2">
      <c r="H3042" s="25"/>
    </row>
    <row r="3043" spans="8:8" x14ac:dyDescent="0.2">
      <c r="H3043" s="25"/>
    </row>
    <row r="3044" spans="8:8" x14ac:dyDescent="0.2">
      <c r="H3044" s="25"/>
    </row>
    <row r="3045" spans="8:8" x14ac:dyDescent="0.2">
      <c r="H3045" s="25"/>
    </row>
    <row r="3046" spans="8:8" x14ac:dyDescent="0.2">
      <c r="H3046" s="25"/>
    </row>
    <row r="3047" spans="8:8" x14ac:dyDescent="0.2">
      <c r="H3047" s="25"/>
    </row>
    <row r="3048" spans="8:8" x14ac:dyDescent="0.2">
      <c r="H3048" s="25"/>
    </row>
    <row r="3049" spans="8:8" x14ac:dyDescent="0.2">
      <c r="H3049" s="25"/>
    </row>
    <row r="3050" spans="8:8" x14ac:dyDescent="0.2">
      <c r="H3050" s="25"/>
    </row>
    <row r="3051" spans="8:8" x14ac:dyDescent="0.2">
      <c r="H3051" s="25"/>
    </row>
    <row r="3052" spans="8:8" x14ac:dyDescent="0.2">
      <c r="H3052" s="25"/>
    </row>
    <row r="3053" spans="8:8" x14ac:dyDescent="0.2">
      <c r="H3053" s="25"/>
    </row>
    <row r="3054" spans="8:8" x14ac:dyDescent="0.2">
      <c r="H3054" s="25"/>
    </row>
    <row r="3055" spans="8:8" x14ac:dyDescent="0.2">
      <c r="H3055" s="25"/>
    </row>
    <row r="3056" spans="8:8" x14ac:dyDescent="0.2">
      <c r="H3056" s="25"/>
    </row>
    <row r="3057" spans="8:8" x14ac:dyDescent="0.2">
      <c r="H3057" s="25"/>
    </row>
    <row r="3058" spans="8:8" x14ac:dyDescent="0.2">
      <c r="H3058" s="25"/>
    </row>
    <row r="3059" spans="8:8" x14ac:dyDescent="0.2">
      <c r="H3059" s="25"/>
    </row>
    <row r="3060" spans="8:8" x14ac:dyDescent="0.2">
      <c r="H3060" s="25"/>
    </row>
    <row r="3061" spans="8:8" x14ac:dyDescent="0.2">
      <c r="H3061" s="25"/>
    </row>
    <row r="3062" spans="8:8" x14ac:dyDescent="0.2">
      <c r="H3062" s="25"/>
    </row>
    <row r="3063" spans="8:8" x14ac:dyDescent="0.2">
      <c r="H3063" s="25"/>
    </row>
    <row r="3064" spans="8:8" x14ac:dyDescent="0.2">
      <c r="H3064" s="25"/>
    </row>
    <row r="3065" spans="8:8" x14ac:dyDescent="0.2">
      <c r="H3065" s="25"/>
    </row>
    <row r="3066" spans="8:8" x14ac:dyDescent="0.2">
      <c r="H3066" s="25"/>
    </row>
    <row r="3067" spans="8:8" x14ac:dyDescent="0.2">
      <c r="H3067" s="25"/>
    </row>
    <row r="3068" spans="8:8" x14ac:dyDescent="0.2">
      <c r="H3068" s="25"/>
    </row>
    <row r="3069" spans="8:8" x14ac:dyDescent="0.2">
      <c r="H3069" s="25"/>
    </row>
    <row r="3070" spans="8:8" x14ac:dyDescent="0.2">
      <c r="H3070" s="25"/>
    </row>
    <row r="3071" spans="8:8" x14ac:dyDescent="0.2">
      <c r="H3071" s="25"/>
    </row>
    <row r="3072" spans="8:8" x14ac:dyDescent="0.2">
      <c r="H3072" s="25"/>
    </row>
    <row r="3073" spans="8:8" x14ac:dyDescent="0.2">
      <c r="H3073" s="25"/>
    </row>
    <row r="3074" spans="8:8" x14ac:dyDescent="0.2">
      <c r="H3074" s="25"/>
    </row>
    <row r="3075" spans="8:8" x14ac:dyDescent="0.2">
      <c r="H3075" s="25"/>
    </row>
    <row r="3076" spans="8:8" x14ac:dyDescent="0.2">
      <c r="H3076" s="25"/>
    </row>
    <row r="3077" spans="8:8" x14ac:dyDescent="0.2">
      <c r="H3077" s="25"/>
    </row>
    <row r="3078" spans="8:8" x14ac:dyDescent="0.2">
      <c r="H3078" s="25"/>
    </row>
    <row r="3079" spans="8:8" x14ac:dyDescent="0.2">
      <c r="H3079" s="25"/>
    </row>
    <row r="3080" spans="8:8" x14ac:dyDescent="0.2">
      <c r="H3080" s="25"/>
    </row>
    <row r="3081" spans="8:8" x14ac:dyDescent="0.2">
      <c r="H3081" s="25"/>
    </row>
    <row r="3082" spans="8:8" x14ac:dyDescent="0.2">
      <c r="H3082" s="25"/>
    </row>
    <row r="3083" spans="8:8" x14ac:dyDescent="0.2">
      <c r="H3083" s="25"/>
    </row>
    <row r="3084" spans="8:8" x14ac:dyDescent="0.2">
      <c r="H3084" s="25"/>
    </row>
    <row r="3085" spans="8:8" x14ac:dyDescent="0.2">
      <c r="H3085" s="25"/>
    </row>
    <row r="3086" spans="8:8" x14ac:dyDescent="0.2">
      <c r="H3086" s="25"/>
    </row>
    <row r="3087" spans="8:8" x14ac:dyDescent="0.2">
      <c r="H3087" s="25"/>
    </row>
    <row r="3088" spans="8:8" x14ac:dyDescent="0.2">
      <c r="H3088" s="25"/>
    </row>
    <row r="3089" spans="8:8" x14ac:dyDescent="0.2">
      <c r="H3089" s="25"/>
    </row>
    <row r="3090" spans="8:8" x14ac:dyDescent="0.2">
      <c r="H3090" s="25"/>
    </row>
    <row r="3091" spans="8:8" x14ac:dyDescent="0.2">
      <c r="H3091" s="25"/>
    </row>
    <row r="3092" spans="8:8" x14ac:dyDescent="0.2">
      <c r="H3092" s="25"/>
    </row>
    <row r="3093" spans="8:8" x14ac:dyDescent="0.2">
      <c r="H3093" s="25"/>
    </row>
    <row r="3094" spans="8:8" x14ac:dyDescent="0.2">
      <c r="H3094" s="25"/>
    </row>
    <row r="3095" spans="8:8" x14ac:dyDescent="0.2">
      <c r="H3095" s="25"/>
    </row>
    <row r="3096" spans="8:8" x14ac:dyDescent="0.2">
      <c r="H3096" s="25"/>
    </row>
    <row r="3097" spans="8:8" x14ac:dyDescent="0.2">
      <c r="H3097" s="25"/>
    </row>
    <row r="3098" spans="8:8" x14ac:dyDescent="0.2">
      <c r="H3098" s="25"/>
    </row>
    <row r="3099" spans="8:8" x14ac:dyDescent="0.2">
      <c r="H3099" s="25"/>
    </row>
    <row r="3100" spans="8:8" x14ac:dyDescent="0.2">
      <c r="H3100" s="25"/>
    </row>
    <row r="3101" spans="8:8" x14ac:dyDescent="0.2">
      <c r="H3101" s="25"/>
    </row>
    <row r="3102" spans="8:8" x14ac:dyDescent="0.2">
      <c r="H3102" s="25"/>
    </row>
    <row r="3103" spans="8:8" x14ac:dyDescent="0.2">
      <c r="H3103" s="25"/>
    </row>
    <row r="3104" spans="8:8" x14ac:dyDescent="0.2">
      <c r="H3104" s="25"/>
    </row>
    <row r="3105" spans="8:8" x14ac:dyDescent="0.2">
      <c r="H3105" s="25"/>
    </row>
    <row r="3106" spans="8:8" x14ac:dyDescent="0.2">
      <c r="H3106" s="25"/>
    </row>
    <row r="3107" spans="8:8" x14ac:dyDescent="0.2">
      <c r="H3107" s="25"/>
    </row>
    <row r="3108" spans="8:8" x14ac:dyDescent="0.2">
      <c r="H3108" s="25"/>
    </row>
    <row r="3109" spans="8:8" x14ac:dyDescent="0.2">
      <c r="H3109" s="25"/>
    </row>
    <row r="3110" spans="8:8" x14ac:dyDescent="0.2">
      <c r="H3110" s="25"/>
    </row>
    <row r="3111" spans="8:8" x14ac:dyDescent="0.2">
      <c r="H3111" s="25"/>
    </row>
    <row r="3112" spans="8:8" x14ac:dyDescent="0.2">
      <c r="H3112" s="25"/>
    </row>
    <row r="3113" spans="8:8" x14ac:dyDescent="0.2">
      <c r="H3113" s="25"/>
    </row>
    <row r="3114" spans="8:8" x14ac:dyDescent="0.2">
      <c r="H3114" s="25"/>
    </row>
    <row r="3115" spans="8:8" x14ac:dyDescent="0.2">
      <c r="H3115" s="25"/>
    </row>
    <row r="3116" spans="8:8" x14ac:dyDescent="0.2">
      <c r="H3116" s="25"/>
    </row>
    <row r="3117" spans="8:8" x14ac:dyDescent="0.2">
      <c r="H3117" s="25"/>
    </row>
    <row r="3118" spans="8:8" x14ac:dyDescent="0.2">
      <c r="H3118" s="25"/>
    </row>
    <row r="3119" spans="8:8" x14ac:dyDescent="0.2">
      <c r="H3119" s="25"/>
    </row>
    <row r="3120" spans="8:8" x14ac:dyDescent="0.2">
      <c r="H3120" s="25"/>
    </row>
    <row r="3121" spans="8:8" x14ac:dyDescent="0.2">
      <c r="H3121" s="25"/>
    </row>
    <row r="3122" spans="8:8" x14ac:dyDescent="0.2">
      <c r="H3122" s="25"/>
    </row>
    <row r="3123" spans="8:8" x14ac:dyDescent="0.2">
      <c r="H3123" s="25"/>
    </row>
    <row r="3124" spans="8:8" x14ac:dyDescent="0.2">
      <c r="H3124" s="25"/>
    </row>
    <row r="3125" spans="8:8" x14ac:dyDescent="0.2">
      <c r="H3125" s="25"/>
    </row>
    <row r="3126" spans="8:8" x14ac:dyDescent="0.2">
      <c r="H3126" s="25"/>
    </row>
    <row r="3127" spans="8:8" x14ac:dyDescent="0.2">
      <c r="H3127" s="25"/>
    </row>
    <row r="3128" spans="8:8" x14ac:dyDescent="0.2">
      <c r="H3128" s="25"/>
    </row>
    <row r="3129" spans="8:8" x14ac:dyDescent="0.2">
      <c r="H3129" s="25"/>
    </row>
    <row r="3130" spans="8:8" x14ac:dyDescent="0.2">
      <c r="H3130" s="25"/>
    </row>
    <row r="3131" spans="8:8" x14ac:dyDescent="0.2">
      <c r="H3131" s="25"/>
    </row>
    <row r="3132" spans="8:8" x14ac:dyDescent="0.2">
      <c r="H3132" s="25"/>
    </row>
    <row r="3133" spans="8:8" x14ac:dyDescent="0.2">
      <c r="H3133" s="25"/>
    </row>
    <row r="3134" spans="8:8" x14ac:dyDescent="0.2">
      <c r="H3134" s="25"/>
    </row>
    <row r="3135" spans="8:8" x14ac:dyDescent="0.2">
      <c r="H3135" s="25"/>
    </row>
    <row r="3136" spans="8:8" x14ac:dyDescent="0.2">
      <c r="H3136" s="25"/>
    </row>
    <row r="3137" spans="8:8" x14ac:dyDescent="0.2">
      <c r="H3137" s="25"/>
    </row>
    <row r="3138" spans="8:8" x14ac:dyDescent="0.2">
      <c r="H3138" s="25"/>
    </row>
    <row r="3139" spans="8:8" x14ac:dyDescent="0.2">
      <c r="H3139" s="25"/>
    </row>
    <row r="3140" spans="8:8" x14ac:dyDescent="0.2">
      <c r="H3140" s="25"/>
    </row>
    <row r="3141" spans="8:8" x14ac:dyDescent="0.2">
      <c r="H3141" s="25"/>
    </row>
    <row r="3142" spans="8:8" x14ac:dyDescent="0.2">
      <c r="H3142" s="25"/>
    </row>
    <row r="3143" spans="8:8" x14ac:dyDescent="0.2">
      <c r="H3143" s="25"/>
    </row>
    <row r="3144" spans="8:8" x14ac:dyDescent="0.2">
      <c r="H3144" s="25"/>
    </row>
    <row r="3145" spans="8:8" x14ac:dyDescent="0.2">
      <c r="H3145" s="25"/>
    </row>
    <row r="3146" spans="8:8" x14ac:dyDescent="0.2">
      <c r="H3146" s="25"/>
    </row>
    <row r="3147" spans="8:8" x14ac:dyDescent="0.2">
      <c r="H3147" s="25"/>
    </row>
    <row r="3148" spans="8:8" x14ac:dyDescent="0.2">
      <c r="H3148" s="25"/>
    </row>
    <row r="3149" spans="8:8" x14ac:dyDescent="0.2">
      <c r="H3149" s="25"/>
    </row>
    <row r="3150" spans="8:8" x14ac:dyDescent="0.2">
      <c r="H3150" s="25"/>
    </row>
    <row r="3151" spans="8:8" x14ac:dyDescent="0.2">
      <c r="H3151" s="25"/>
    </row>
    <row r="3152" spans="8:8" x14ac:dyDescent="0.2">
      <c r="H3152" s="25"/>
    </row>
    <row r="3153" spans="8:8" x14ac:dyDescent="0.2">
      <c r="H3153" s="25"/>
    </row>
    <row r="3154" spans="8:8" x14ac:dyDescent="0.2">
      <c r="H3154" s="25"/>
    </row>
    <row r="3155" spans="8:8" x14ac:dyDescent="0.2">
      <c r="H3155" s="25"/>
    </row>
    <row r="3156" spans="8:8" x14ac:dyDescent="0.2">
      <c r="H3156" s="25"/>
    </row>
    <row r="3157" spans="8:8" x14ac:dyDescent="0.2">
      <c r="H3157" s="25"/>
    </row>
    <row r="3158" spans="8:8" x14ac:dyDescent="0.2">
      <c r="H3158" s="25"/>
    </row>
    <row r="3159" spans="8:8" x14ac:dyDescent="0.2">
      <c r="H3159" s="25"/>
    </row>
    <row r="3160" spans="8:8" x14ac:dyDescent="0.2">
      <c r="H3160" s="25"/>
    </row>
    <row r="3161" spans="8:8" x14ac:dyDescent="0.2">
      <c r="H3161" s="25"/>
    </row>
    <row r="3162" spans="8:8" x14ac:dyDescent="0.2">
      <c r="H3162" s="25"/>
    </row>
    <row r="3163" spans="8:8" x14ac:dyDescent="0.2">
      <c r="H3163" s="25"/>
    </row>
    <row r="3164" spans="8:8" x14ac:dyDescent="0.2">
      <c r="H3164" s="25"/>
    </row>
    <row r="3165" spans="8:8" x14ac:dyDescent="0.2">
      <c r="H3165" s="25"/>
    </row>
    <row r="3166" spans="8:8" x14ac:dyDescent="0.2">
      <c r="H3166" s="25"/>
    </row>
    <row r="3167" spans="8:8" x14ac:dyDescent="0.2">
      <c r="H3167" s="25"/>
    </row>
    <row r="3168" spans="8:8" x14ac:dyDescent="0.2">
      <c r="H3168" s="25"/>
    </row>
    <row r="3169" spans="8:8" x14ac:dyDescent="0.2">
      <c r="H3169" s="25"/>
    </row>
    <row r="3170" spans="8:8" x14ac:dyDescent="0.2">
      <c r="H3170" s="25"/>
    </row>
    <row r="3171" spans="8:8" x14ac:dyDescent="0.2">
      <c r="H3171" s="25"/>
    </row>
    <row r="3172" spans="8:8" x14ac:dyDescent="0.2">
      <c r="H3172" s="25"/>
    </row>
    <row r="3173" spans="8:8" x14ac:dyDescent="0.2">
      <c r="H3173" s="25"/>
    </row>
    <row r="3174" spans="8:8" x14ac:dyDescent="0.2">
      <c r="H3174" s="25"/>
    </row>
    <row r="3175" spans="8:8" x14ac:dyDescent="0.2">
      <c r="H3175" s="25"/>
    </row>
    <row r="3176" spans="8:8" x14ac:dyDescent="0.2">
      <c r="H3176" s="25"/>
    </row>
    <row r="3177" spans="8:8" x14ac:dyDescent="0.2">
      <c r="H3177" s="25"/>
    </row>
    <row r="3178" spans="8:8" x14ac:dyDescent="0.2">
      <c r="H3178" s="25"/>
    </row>
    <row r="3179" spans="8:8" x14ac:dyDescent="0.2">
      <c r="H3179" s="25"/>
    </row>
    <row r="3180" spans="8:8" x14ac:dyDescent="0.2">
      <c r="H3180" s="25"/>
    </row>
    <row r="3181" spans="8:8" x14ac:dyDescent="0.2">
      <c r="H3181" s="25"/>
    </row>
    <row r="3182" spans="8:8" x14ac:dyDescent="0.2">
      <c r="H3182" s="25"/>
    </row>
    <row r="3183" spans="8:8" x14ac:dyDescent="0.2">
      <c r="H3183" s="25"/>
    </row>
    <row r="3184" spans="8:8" x14ac:dyDescent="0.2">
      <c r="H3184" s="25"/>
    </row>
    <row r="3185" spans="8:8" x14ac:dyDescent="0.2">
      <c r="H3185" s="25"/>
    </row>
    <row r="3186" spans="8:8" x14ac:dyDescent="0.2">
      <c r="H3186" s="25"/>
    </row>
    <row r="3187" spans="8:8" x14ac:dyDescent="0.2">
      <c r="H3187" s="25"/>
    </row>
    <row r="3188" spans="8:8" x14ac:dyDescent="0.2">
      <c r="H3188" s="25"/>
    </row>
    <row r="3189" spans="8:8" x14ac:dyDescent="0.2">
      <c r="H3189" s="25"/>
    </row>
    <row r="3190" spans="8:8" x14ac:dyDescent="0.2">
      <c r="H3190" s="25"/>
    </row>
    <row r="3191" spans="8:8" x14ac:dyDescent="0.2">
      <c r="H3191" s="25"/>
    </row>
    <row r="3192" spans="8:8" x14ac:dyDescent="0.2">
      <c r="H3192" s="25"/>
    </row>
    <row r="3193" spans="8:8" x14ac:dyDescent="0.2">
      <c r="H3193" s="25"/>
    </row>
    <row r="3194" spans="8:8" x14ac:dyDescent="0.2">
      <c r="H3194" s="25"/>
    </row>
    <row r="3195" spans="8:8" x14ac:dyDescent="0.2">
      <c r="H3195" s="25"/>
    </row>
    <row r="3196" spans="8:8" x14ac:dyDescent="0.2">
      <c r="H3196" s="25"/>
    </row>
    <row r="3197" spans="8:8" x14ac:dyDescent="0.2">
      <c r="H3197" s="25"/>
    </row>
    <row r="3198" spans="8:8" x14ac:dyDescent="0.2">
      <c r="H3198" s="25"/>
    </row>
    <row r="3199" spans="8:8" x14ac:dyDescent="0.2">
      <c r="H3199" s="25"/>
    </row>
    <row r="3200" spans="8:8" x14ac:dyDescent="0.2">
      <c r="H3200" s="25"/>
    </row>
    <row r="3201" spans="8:8" x14ac:dyDescent="0.2">
      <c r="H3201" s="25"/>
    </row>
    <row r="3202" spans="8:8" x14ac:dyDescent="0.2">
      <c r="H3202" s="25"/>
    </row>
    <row r="3203" spans="8:8" x14ac:dyDescent="0.2">
      <c r="H3203" s="25"/>
    </row>
    <row r="3204" spans="8:8" x14ac:dyDescent="0.2">
      <c r="H3204" s="25"/>
    </row>
    <row r="3205" spans="8:8" x14ac:dyDescent="0.2">
      <c r="H3205" s="25"/>
    </row>
    <row r="3206" spans="8:8" x14ac:dyDescent="0.2">
      <c r="H3206" s="25"/>
    </row>
    <row r="3207" spans="8:8" x14ac:dyDescent="0.2">
      <c r="H3207" s="25"/>
    </row>
    <row r="3208" spans="8:8" x14ac:dyDescent="0.2">
      <c r="H3208" s="25"/>
    </row>
    <row r="3209" spans="8:8" x14ac:dyDescent="0.2">
      <c r="H3209" s="25"/>
    </row>
    <row r="3210" spans="8:8" x14ac:dyDescent="0.2">
      <c r="H3210" s="25"/>
    </row>
    <row r="3211" spans="8:8" x14ac:dyDescent="0.2">
      <c r="H3211" s="25"/>
    </row>
    <row r="3212" spans="8:8" x14ac:dyDescent="0.2">
      <c r="H3212" s="25"/>
    </row>
    <row r="3213" spans="8:8" x14ac:dyDescent="0.2">
      <c r="H3213" s="25"/>
    </row>
    <row r="3214" spans="8:8" x14ac:dyDescent="0.2">
      <c r="H3214" s="25"/>
    </row>
    <row r="3215" spans="8:8" x14ac:dyDescent="0.2">
      <c r="H3215" s="25"/>
    </row>
    <row r="3216" spans="8:8" x14ac:dyDescent="0.2">
      <c r="H3216" s="25"/>
    </row>
    <row r="3217" spans="8:8" x14ac:dyDescent="0.2">
      <c r="H3217" s="25"/>
    </row>
    <row r="3218" spans="8:8" x14ac:dyDescent="0.2">
      <c r="H3218" s="25"/>
    </row>
    <row r="3219" spans="8:8" x14ac:dyDescent="0.2">
      <c r="H3219" s="25"/>
    </row>
    <row r="3220" spans="8:8" x14ac:dyDescent="0.2">
      <c r="H3220" s="25"/>
    </row>
    <row r="3221" spans="8:8" x14ac:dyDescent="0.2">
      <c r="H3221" s="25"/>
    </row>
    <row r="3222" spans="8:8" x14ac:dyDescent="0.2">
      <c r="H3222" s="25"/>
    </row>
    <row r="3223" spans="8:8" x14ac:dyDescent="0.2">
      <c r="H3223" s="25"/>
    </row>
    <row r="3224" spans="8:8" x14ac:dyDescent="0.2">
      <c r="H3224" s="25"/>
    </row>
    <row r="3225" spans="8:8" x14ac:dyDescent="0.2">
      <c r="H3225" s="25"/>
    </row>
    <row r="3226" spans="8:8" x14ac:dyDescent="0.2">
      <c r="H3226" s="25"/>
    </row>
    <row r="3227" spans="8:8" x14ac:dyDescent="0.2">
      <c r="H3227" s="25"/>
    </row>
    <row r="3228" spans="8:8" x14ac:dyDescent="0.2">
      <c r="H3228" s="25"/>
    </row>
    <row r="3229" spans="8:8" x14ac:dyDescent="0.2">
      <c r="H3229" s="25"/>
    </row>
    <row r="3230" spans="8:8" x14ac:dyDescent="0.2">
      <c r="H3230" s="25"/>
    </row>
    <row r="3231" spans="8:8" x14ac:dyDescent="0.2">
      <c r="H3231" s="25"/>
    </row>
    <row r="3232" spans="8:8" x14ac:dyDescent="0.2">
      <c r="H3232" s="25"/>
    </row>
    <row r="3233" spans="8:8" x14ac:dyDescent="0.2">
      <c r="H3233" s="25"/>
    </row>
    <row r="3234" spans="8:8" x14ac:dyDescent="0.2">
      <c r="H3234" s="25"/>
    </row>
    <row r="3235" spans="8:8" x14ac:dyDescent="0.2">
      <c r="H3235" s="25"/>
    </row>
    <row r="3236" spans="8:8" x14ac:dyDescent="0.2">
      <c r="H3236" s="25"/>
    </row>
    <row r="3237" spans="8:8" x14ac:dyDescent="0.2">
      <c r="H3237" s="25"/>
    </row>
    <row r="3238" spans="8:8" x14ac:dyDescent="0.2">
      <c r="H3238" s="25"/>
    </row>
    <row r="3239" spans="8:8" x14ac:dyDescent="0.2">
      <c r="H3239" s="25"/>
    </row>
    <row r="3240" spans="8:8" x14ac:dyDescent="0.2">
      <c r="H3240" s="25"/>
    </row>
    <row r="3241" spans="8:8" x14ac:dyDescent="0.2">
      <c r="H3241" s="25"/>
    </row>
    <row r="3242" spans="8:8" x14ac:dyDescent="0.2">
      <c r="H3242" s="25"/>
    </row>
    <row r="3243" spans="8:8" x14ac:dyDescent="0.2">
      <c r="H3243" s="25"/>
    </row>
    <row r="3244" spans="8:8" x14ac:dyDescent="0.2">
      <c r="H3244" s="25"/>
    </row>
    <row r="3245" spans="8:8" x14ac:dyDescent="0.2">
      <c r="H3245" s="25"/>
    </row>
    <row r="3246" spans="8:8" x14ac:dyDescent="0.2">
      <c r="H3246" s="25"/>
    </row>
    <row r="3247" spans="8:8" x14ac:dyDescent="0.2">
      <c r="H3247" s="25"/>
    </row>
    <row r="3248" spans="8:8" x14ac:dyDescent="0.2">
      <c r="H3248" s="25"/>
    </row>
    <row r="3249" spans="8:8" x14ac:dyDescent="0.2">
      <c r="H3249" s="25"/>
    </row>
    <row r="3250" spans="8:8" x14ac:dyDescent="0.2">
      <c r="H3250" s="25"/>
    </row>
    <row r="3251" spans="8:8" x14ac:dyDescent="0.2">
      <c r="H3251" s="25"/>
    </row>
    <row r="3252" spans="8:8" x14ac:dyDescent="0.2">
      <c r="H3252" s="25"/>
    </row>
    <row r="3253" spans="8:8" x14ac:dyDescent="0.2">
      <c r="H3253" s="25"/>
    </row>
    <row r="3254" spans="8:8" x14ac:dyDescent="0.2">
      <c r="H3254" s="25"/>
    </row>
    <row r="3255" spans="8:8" x14ac:dyDescent="0.2">
      <c r="H3255" s="25"/>
    </row>
    <row r="3256" spans="8:8" x14ac:dyDescent="0.2">
      <c r="H3256" s="25"/>
    </row>
    <row r="3257" spans="8:8" x14ac:dyDescent="0.2">
      <c r="H3257" s="25"/>
    </row>
    <row r="3258" spans="8:8" x14ac:dyDescent="0.2">
      <c r="H3258" s="25"/>
    </row>
    <row r="3259" spans="8:8" x14ac:dyDescent="0.2">
      <c r="H3259" s="25"/>
    </row>
    <row r="3260" spans="8:8" x14ac:dyDescent="0.2">
      <c r="H3260" s="25"/>
    </row>
    <row r="3261" spans="8:8" x14ac:dyDescent="0.2">
      <c r="H3261" s="25"/>
    </row>
    <row r="3262" spans="8:8" x14ac:dyDescent="0.2">
      <c r="H3262" s="25"/>
    </row>
    <row r="3263" spans="8:8" x14ac:dyDescent="0.2">
      <c r="H3263" s="25"/>
    </row>
    <row r="3264" spans="8:8" x14ac:dyDescent="0.2">
      <c r="H3264" s="25"/>
    </row>
    <row r="3265" spans="8:8" x14ac:dyDescent="0.2">
      <c r="H3265" s="25"/>
    </row>
    <row r="3266" spans="8:8" x14ac:dyDescent="0.2">
      <c r="H3266" s="25"/>
    </row>
    <row r="3267" spans="8:8" x14ac:dyDescent="0.2">
      <c r="H3267" s="25"/>
    </row>
    <row r="3268" spans="8:8" x14ac:dyDescent="0.2">
      <c r="H3268" s="25"/>
    </row>
    <row r="3269" spans="8:8" x14ac:dyDescent="0.2">
      <c r="H3269" s="25"/>
    </row>
    <row r="3270" spans="8:8" x14ac:dyDescent="0.2">
      <c r="H3270" s="25"/>
    </row>
    <row r="3271" spans="8:8" x14ac:dyDescent="0.2">
      <c r="H3271" s="25"/>
    </row>
    <row r="3272" spans="8:8" x14ac:dyDescent="0.2">
      <c r="H3272" s="25"/>
    </row>
    <row r="3273" spans="8:8" x14ac:dyDescent="0.2">
      <c r="H3273" s="25"/>
    </row>
    <row r="3274" spans="8:8" x14ac:dyDescent="0.2">
      <c r="H3274" s="25"/>
    </row>
    <row r="3275" spans="8:8" x14ac:dyDescent="0.2">
      <c r="H3275" s="25"/>
    </row>
    <row r="3276" spans="8:8" x14ac:dyDescent="0.2">
      <c r="H3276" s="25"/>
    </row>
    <row r="3277" spans="8:8" x14ac:dyDescent="0.2">
      <c r="H3277" s="25"/>
    </row>
    <row r="3278" spans="8:8" x14ac:dyDescent="0.2">
      <c r="H3278" s="25"/>
    </row>
    <row r="3279" spans="8:8" x14ac:dyDescent="0.2">
      <c r="H3279" s="25"/>
    </row>
    <row r="3280" spans="8:8" x14ac:dyDescent="0.2">
      <c r="H3280" s="25"/>
    </row>
    <row r="3281" spans="8:8" x14ac:dyDescent="0.2">
      <c r="H3281" s="25"/>
    </row>
    <row r="3282" spans="8:8" x14ac:dyDescent="0.2">
      <c r="H3282" s="25"/>
    </row>
    <row r="3283" spans="8:8" x14ac:dyDescent="0.2">
      <c r="H3283" s="25"/>
    </row>
    <row r="3284" spans="8:8" x14ac:dyDescent="0.2">
      <c r="H3284" s="25"/>
    </row>
    <row r="3285" spans="8:8" x14ac:dyDescent="0.2">
      <c r="H3285" s="25"/>
    </row>
    <row r="3286" spans="8:8" x14ac:dyDescent="0.2">
      <c r="H3286" s="25"/>
    </row>
    <row r="3287" spans="8:8" x14ac:dyDescent="0.2">
      <c r="H3287" s="25"/>
    </row>
    <row r="3288" spans="8:8" x14ac:dyDescent="0.2">
      <c r="H3288" s="25"/>
    </row>
    <row r="3289" spans="8:8" x14ac:dyDescent="0.2">
      <c r="H3289" s="25"/>
    </row>
    <row r="3290" spans="8:8" x14ac:dyDescent="0.2">
      <c r="H3290" s="25"/>
    </row>
    <row r="3291" spans="8:8" x14ac:dyDescent="0.2">
      <c r="H3291" s="25"/>
    </row>
    <row r="3292" spans="8:8" x14ac:dyDescent="0.2">
      <c r="H3292" s="25"/>
    </row>
    <row r="3293" spans="8:8" x14ac:dyDescent="0.2">
      <c r="H3293" s="25"/>
    </row>
    <row r="3294" spans="8:8" x14ac:dyDescent="0.2">
      <c r="H3294" s="25"/>
    </row>
    <row r="3295" spans="8:8" x14ac:dyDescent="0.2">
      <c r="H3295" s="25"/>
    </row>
    <row r="3296" spans="8:8" x14ac:dyDescent="0.2">
      <c r="H3296" s="25"/>
    </row>
    <row r="3297" spans="8:8" x14ac:dyDescent="0.2">
      <c r="H3297" s="25"/>
    </row>
    <row r="3298" spans="8:8" x14ac:dyDescent="0.2">
      <c r="H3298" s="25"/>
    </row>
    <row r="3299" spans="8:8" x14ac:dyDescent="0.2">
      <c r="H3299" s="25"/>
    </row>
    <row r="3300" spans="8:8" x14ac:dyDescent="0.2">
      <c r="H3300" s="25"/>
    </row>
    <row r="3301" spans="8:8" x14ac:dyDescent="0.2">
      <c r="H3301" s="25"/>
    </row>
    <row r="3302" spans="8:8" x14ac:dyDescent="0.2">
      <c r="H3302" s="25"/>
    </row>
    <row r="3303" spans="8:8" x14ac:dyDescent="0.2">
      <c r="H3303" s="25"/>
    </row>
    <row r="3304" spans="8:8" x14ac:dyDescent="0.2">
      <c r="H3304" s="25"/>
    </row>
    <row r="3305" spans="8:8" x14ac:dyDescent="0.2">
      <c r="H3305" s="25"/>
    </row>
    <row r="3306" spans="8:8" x14ac:dyDescent="0.2">
      <c r="H3306" s="25"/>
    </row>
    <row r="3307" spans="8:8" x14ac:dyDescent="0.2">
      <c r="H3307" s="25"/>
    </row>
    <row r="3308" spans="8:8" x14ac:dyDescent="0.2">
      <c r="H3308" s="25"/>
    </row>
    <row r="3309" spans="8:8" x14ac:dyDescent="0.2">
      <c r="H3309" s="25"/>
    </row>
    <row r="3310" spans="8:8" x14ac:dyDescent="0.2">
      <c r="H3310" s="25"/>
    </row>
    <row r="3311" spans="8:8" x14ac:dyDescent="0.2">
      <c r="H3311" s="25"/>
    </row>
    <row r="3312" spans="8:8" x14ac:dyDescent="0.2">
      <c r="H3312" s="25"/>
    </row>
    <row r="3313" spans="8:8" x14ac:dyDescent="0.2">
      <c r="H3313" s="25"/>
    </row>
    <row r="3314" spans="8:8" x14ac:dyDescent="0.2">
      <c r="H3314" s="25"/>
    </row>
    <row r="3315" spans="8:8" x14ac:dyDescent="0.2">
      <c r="H3315" s="25"/>
    </row>
    <row r="3316" spans="8:8" x14ac:dyDescent="0.2">
      <c r="H3316" s="25"/>
    </row>
    <row r="3317" spans="8:8" x14ac:dyDescent="0.2">
      <c r="H3317" s="25"/>
    </row>
    <row r="3318" spans="8:8" x14ac:dyDescent="0.2">
      <c r="H3318" s="25"/>
    </row>
    <row r="3319" spans="8:8" x14ac:dyDescent="0.2">
      <c r="H3319" s="25"/>
    </row>
    <row r="3320" spans="8:8" x14ac:dyDescent="0.2">
      <c r="H3320" s="25"/>
    </row>
    <row r="3321" spans="8:8" x14ac:dyDescent="0.2">
      <c r="H3321" s="25"/>
    </row>
    <row r="3322" spans="8:8" x14ac:dyDescent="0.2">
      <c r="H3322" s="25"/>
    </row>
    <row r="3323" spans="8:8" x14ac:dyDescent="0.2">
      <c r="H3323" s="25"/>
    </row>
    <row r="3324" spans="8:8" x14ac:dyDescent="0.2">
      <c r="H3324" s="25"/>
    </row>
    <row r="3325" spans="8:8" x14ac:dyDescent="0.2">
      <c r="H3325" s="25"/>
    </row>
    <row r="3326" spans="8:8" x14ac:dyDescent="0.2">
      <c r="H3326" s="25"/>
    </row>
    <row r="3327" spans="8:8" x14ac:dyDescent="0.2">
      <c r="H3327" s="25"/>
    </row>
    <row r="3328" spans="8:8" x14ac:dyDescent="0.2">
      <c r="H3328" s="25"/>
    </row>
    <row r="3329" spans="8:8" x14ac:dyDescent="0.2">
      <c r="H3329" s="25"/>
    </row>
    <row r="3330" spans="8:8" x14ac:dyDescent="0.2">
      <c r="H3330" s="25"/>
    </row>
    <row r="3331" spans="8:8" x14ac:dyDescent="0.2">
      <c r="H3331" s="25"/>
    </row>
    <row r="3332" spans="8:8" x14ac:dyDescent="0.2">
      <c r="H3332" s="25"/>
    </row>
    <row r="3333" spans="8:8" x14ac:dyDescent="0.2">
      <c r="H3333" s="25"/>
    </row>
    <row r="3334" spans="8:8" x14ac:dyDescent="0.2">
      <c r="H3334" s="25"/>
    </row>
    <row r="3335" spans="8:8" x14ac:dyDescent="0.2">
      <c r="H3335" s="25"/>
    </row>
    <row r="3336" spans="8:8" x14ac:dyDescent="0.2">
      <c r="H3336" s="25"/>
    </row>
    <row r="3337" spans="8:8" x14ac:dyDescent="0.2">
      <c r="H3337" s="25"/>
    </row>
    <row r="3338" spans="8:8" x14ac:dyDescent="0.2">
      <c r="H3338" s="25"/>
    </row>
    <row r="3339" spans="8:8" x14ac:dyDescent="0.2">
      <c r="H3339" s="25"/>
    </row>
    <row r="3340" spans="8:8" x14ac:dyDescent="0.2">
      <c r="H3340" s="25"/>
    </row>
    <row r="3341" spans="8:8" x14ac:dyDescent="0.2">
      <c r="H3341" s="25"/>
    </row>
    <row r="3342" spans="8:8" x14ac:dyDescent="0.2">
      <c r="H3342" s="25"/>
    </row>
    <row r="3343" spans="8:8" x14ac:dyDescent="0.2">
      <c r="H3343" s="25"/>
    </row>
    <row r="3344" spans="8:8" x14ac:dyDescent="0.2">
      <c r="H3344" s="25"/>
    </row>
    <row r="3345" spans="8:8" x14ac:dyDescent="0.2">
      <c r="H3345" s="25"/>
    </row>
    <row r="3346" spans="8:8" x14ac:dyDescent="0.2">
      <c r="H3346" s="25"/>
    </row>
    <row r="3347" spans="8:8" x14ac:dyDescent="0.2">
      <c r="H3347" s="25"/>
    </row>
    <row r="3348" spans="8:8" x14ac:dyDescent="0.2">
      <c r="H3348" s="25"/>
    </row>
    <row r="3349" spans="8:8" x14ac:dyDescent="0.2">
      <c r="H3349" s="25"/>
    </row>
    <row r="3350" spans="8:8" x14ac:dyDescent="0.2">
      <c r="H3350" s="25"/>
    </row>
    <row r="3351" spans="8:8" x14ac:dyDescent="0.2">
      <c r="H3351" s="25"/>
    </row>
    <row r="3352" spans="8:8" x14ac:dyDescent="0.2">
      <c r="H3352" s="25"/>
    </row>
    <row r="3353" spans="8:8" x14ac:dyDescent="0.2">
      <c r="H3353" s="25"/>
    </row>
    <row r="3354" spans="8:8" x14ac:dyDescent="0.2">
      <c r="H3354" s="25"/>
    </row>
    <row r="3355" spans="8:8" x14ac:dyDescent="0.2">
      <c r="H3355" s="25"/>
    </row>
    <row r="3356" spans="8:8" x14ac:dyDescent="0.2">
      <c r="H3356" s="25"/>
    </row>
    <row r="3357" spans="8:8" x14ac:dyDescent="0.2">
      <c r="H3357" s="25"/>
    </row>
    <row r="3358" spans="8:8" x14ac:dyDescent="0.2">
      <c r="H3358" s="25"/>
    </row>
    <row r="3359" spans="8:8" x14ac:dyDescent="0.2">
      <c r="H3359" s="25"/>
    </row>
    <row r="3360" spans="8:8" x14ac:dyDescent="0.2">
      <c r="H3360" s="25"/>
    </row>
    <row r="3361" spans="8:8" x14ac:dyDescent="0.2">
      <c r="H3361" s="25"/>
    </row>
    <row r="3362" spans="8:8" x14ac:dyDescent="0.2">
      <c r="H3362" s="25"/>
    </row>
    <row r="3363" spans="8:8" x14ac:dyDescent="0.2">
      <c r="H3363" s="25"/>
    </row>
    <row r="3364" spans="8:8" x14ac:dyDescent="0.2">
      <c r="H3364" s="25"/>
    </row>
    <row r="3365" spans="8:8" x14ac:dyDescent="0.2">
      <c r="H3365" s="25"/>
    </row>
    <row r="3366" spans="8:8" x14ac:dyDescent="0.2">
      <c r="H3366" s="25"/>
    </row>
    <row r="3367" spans="8:8" x14ac:dyDescent="0.2">
      <c r="H3367" s="25"/>
    </row>
    <row r="3368" spans="8:8" x14ac:dyDescent="0.2">
      <c r="H3368" s="25"/>
    </row>
    <row r="3369" spans="8:8" x14ac:dyDescent="0.2">
      <c r="H3369" s="25"/>
    </row>
    <row r="3370" spans="8:8" x14ac:dyDescent="0.2">
      <c r="H3370" s="25"/>
    </row>
    <row r="3371" spans="8:8" x14ac:dyDescent="0.2">
      <c r="H3371" s="25"/>
    </row>
    <row r="3372" spans="8:8" x14ac:dyDescent="0.2">
      <c r="H3372" s="25"/>
    </row>
    <row r="3373" spans="8:8" x14ac:dyDescent="0.2">
      <c r="H3373" s="25"/>
    </row>
    <row r="3374" spans="8:8" x14ac:dyDescent="0.2">
      <c r="H3374" s="25"/>
    </row>
    <row r="3375" spans="8:8" x14ac:dyDescent="0.2">
      <c r="H3375" s="25"/>
    </row>
    <row r="3376" spans="8:8" x14ac:dyDescent="0.2">
      <c r="H3376" s="25"/>
    </row>
    <row r="3377" spans="8:8" x14ac:dyDescent="0.2">
      <c r="H3377" s="25"/>
    </row>
    <row r="3378" spans="8:8" x14ac:dyDescent="0.2">
      <c r="H3378" s="25"/>
    </row>
    <row r="3379" spans="8:8" x14ac:dyDescent="0.2">
      <c r="H3379" s="25"/>
    </row>
    <row r="3380" spans="8:8" x14ac:dyDescent="0.2">
      <c r="H3380" s="25"/>
    </row>
    <row r="3381" spans="8:8" x14ac:dyDescent="0.2">
      <c r="H3381" s="25"/>
    </row>
    <row r="3382" spans="8:8" x14ac:dyDescent="0.2">
      <c r="H3382" s="25"/>
    </row>
    <row r="3383" spans="8:8" x14ac:dyDescent="0.2">
      <c r="H3383" s="25"/>
    </row>
    <row r="3384" spans="8:8" x14ac:dyDescent="0.2">
      <c r="H3384" s="25"/>
    </row>
    <row r="3385" spans="8:8" x14ac:dyDescent="0.2">
      <c r="H3385" s="25"/>
    </row>
    <row r="3386" spans="8:8" x14ac:dyDescent="0.2">
      <c r="H3386" s="25"/>
    </row>
    <row r="3387" spans="8:8" x14ac:dyDescent="0.2">
      <c r="H3387" s="25"/>
    </row>
    <row r="3388" spans="8:8" x14ac:dyDescent="0.2">
      <c r="H3388" s="25"/>
    </row>
    <row r="3389" spans="8:8" x14ac:dyDescent="0.2">
      <c r="H3389" s="25"/>
    </row>
    <row r="3390" spans="8:8" x14ac:dyDescent="0.2">
      <c r="H3390" s="25"/>
    </row>
    <row r="3391" spans="8:8" x14ac:dyDescent="0.2">
      <c r="H3391" s="25"/>
    </row>
    <row r="3392" spans="8:8" x14ac:dyDescent="0.2">
      <c r="H3392" s="25"/>
    </row>
    <row r="3393" spans="8:8" x14ac:dyDescent="0.2">
      <c r="H3393" s="25"/>
    </row>
    <row r="3394" spans="8:8" x14ac:dyDescent="0.2">
      <c r="H3394" s="25"/>
    </row>
    <row r="3395" spans="8:8" x14ac:dyDescent="0.2">
      <c r="H3395" s="25"/>
    </row>
    <row r="3396" spans="8:8" x14ac:dyDescent="0.2">
      <c r="H3396" s="25"/>
    </row>
    <row r="3397" spans="8:8" x14ac:dyDescent="0.2">
      <c r="H3397" s="25"/>
    </row>
    <row r="3398" spans="8:8" x14ac:dyDescent="0.2">
      <c r="H3398" s="25"/>
    </row>
    <row r="3399" spans="8:8" x14ac:dyDescent="0.2">
      <c r="H3399" s="25"/>
    </row>
    <row r="3400" spans="8:8" x14ac:dyDescent="0.2">
      <c r="H3400" s="25"/>
    </row>
    <row r="3401" spans="8:8" x14ac:dyDescent="0.2">
      <c r="H3401" s="25"/>
    </row>
    <row r="3402" spans="8:8" x14ac:dyDescent="0.2">
      <c r="H3402" s="25"/>
    </row>
    <row r="3403" spans="8:8" x14ac:dyDescent="0.2">
      <c r="H3403" s="25"/>
    </row>
    <row r="3404" spans="8:8" x14ac:dyDescent="0.2">
      <c r="H3404" s="25"/>
    </row>
    <row r="3405" spans="8:8" x14ac:dyDescent="0.2">
      <c r="H3405" s="25"/>
    </row>
    <row r="3406" spans="8:8" x14ac:dyDescent="0.2">
      <c r="H3406" s="25"/>
    </row>
    <row r="3407" spans="8:8" x14ac:dyDescent="0.2">
      <c r="H3407" s="25"/>
    </row>
    <row r="3408" spans="8:8" x14ac:dyDescent="0.2">
      <c r="H3408" s="25"/>
    </row>
    <row r="3409" spans="8:8" x14ac:dyDescent="0.2">
      <c r="H3409" s="25"/>
    </row>
    <row r="3410" spans="8:8" x14ac:dyDescent="0.2">
      <c r="H3410" s="25"/>
    </row>
    <row r="3411" spans="8:8" x14ac:dyDescent="0.2">
      <c r="H3411" s="25"/>
    </row>
    <row r="3412" spans="8:8" x14ac:dyDescent="0.2">
      <c r="H3412" s="25"/>
    </row>
    <row r="3413" spans="8:8" x14ac:dyDescent="0.2">
      <c r="H3413" s="25"/>
    </row>
    <row r="3414" spans="8:8" x14ac:dyDescent="0.2">
      <c r="H3414" s="25"/>
    </row>
    <row r="3415" spans="8:8" x14ac:dyDescent="0.2">
      <c r="H3415" s="25"/>
    </row>
    <row r="3416" spans="8:8" x14ac:dyDescent="0.2">
      <c r="H3416" s="25"/>
    </row>
    <row r="3417" spans="8:8" x14ac:dyDescent="0.2">
      <c r="H3417" s="25"/>
    </row>
    <row r="3418" spans="8:8" x14ac:dyDescent="0.2">
      <c r="H3418" s="25"/>
    </row>
    <row r="3419" spans="8:8" x14ac:dyDescent="0.2">
      <c r="H3419" s="25"/>
    </row>
    <row r="3420" spans="8:8" x14ac:dyDescent="0.2">
      <c r="H3420" s="25"/>
    </row>
    <row r="3421" spans="8:8" x14ac:dyDescent="0.2">
      <c r="H3421" s="25"/>
    </row>
    <row r="3422" spans="8:8" x14ac:dyDescent="0.2">
      <c r="H3422" s="25"/>
    </row>
    <row r="3423" spans="8:8" x14ac:dyDescent="0.2">
      <c r="H3423" s="25"/>
    </row>
    <row r="3424" spans="8:8" x14ac:dyDescent="0.2">
      <c r="H3424" s="25"/>
    </row>
    <row r="3425" spans="8:8" x14ac:dyDescent="0.2">
      <c r="H3425" s="25"/>
    </row>
    <row r="3426" spans="8:8" x14ac:dyDescent="0.2">
      <c r="H3426" s="25"/>
    </row>
    <row r="3427" spans="8:8" x14ac:dyDescent="0.2">
      <c r="H3427" s="25"/>
    </row>
    <row r="3428" spans="8:8" x14ac:dyDescent="0.2">
      <c r="H3428" s="25"/>
    </row>
    <row r="3429" spans="8:8" x14ac:dyDescent="0.2">
      <c r="H3429" s="25"/>
    </row>
    <row r="3430" spans="8:8" x14ac:dyDescent="0.2">
      <c r="H3430" s="25"/>
    </row>
    <row r="3431" spans="8:8" x14ac:dyDescent="0.2">
      <c r="H3431" s="25"/>
    </row>
    <row r="3432" spans="8:8" x14ac:dyDescent="0.2">
      <c r="H3432" s="25"/>
    </row>
    <row r="3433" spans="8:8" x14ac:dyDescent="0.2">
      <c r="H3433" s="25"/>
    </row>
    <row r="3434" spans="8:8" x14ac:dyDescent="0.2">
      <c r="H3434" s="25"/>
    </row>
    <row r="3435" spans="8:8" x14ac:dyDescent="0.2">
      <c r="H3435" s="25"/>
    </row>
    <row r="3436" spans="8:8" x14ac:dyDescent="0.2">
      <c r="H3436" s="25"/>
    </row>
    <row r="3437" spans="8:8" x14ac:dyDescent="0.2">
      <c r="H3437" s="25"/>
    </row>
    <row r="3438" spans="8:8" x14ac:dyDescent="0.2">
      <c r="H3438" s="25"/>
    </row>
    <row r="3439" spans="8:8" x14ac:dyDescent="0.2">
      <c r="H3439" s="25"/>
    </row>
    <row r="3440" spans="8:8" x14ac:dyDescent="0.2">
      <c r="H3440" s="25"/>
    </row>
    <row r="3441" spans="8:8" x14ac:dyDescent="0.2">
      <c r="H3441" s="25"/>
    </row>
    <row r="3442" spans="8:8" x14ac:dyDescent="0.2">
      <c r="H3442" s="25"/>
    </row>
    <row r="3443" spans="8:8" x14ac:dyDescent="0.2">
      <c r="H3443" s="25"/>
    </row>
    <row r="3444" spans="8:8" x14ac:dyDescent="0.2">
      <c r="H3444" s="25"/>
    </row>
    <row r="3445" spans="8:8" x14ac:dyDescent="0.2">
      <c r="H3445" s="25"/>
    </row>
    <row r="3446" spans="8:8" x14ac:dyDescent="0.2">
      <c r="H3446" s="25"/>
    </row>
    <row r="3447" spans="8:8" x14ac:dyDescent="0.2">
      <c r="H3447" s="25"/>
    </row>
    <row r="3448" spans="8:8" x14ac:dyDescent="0.2">
      <c r="H3448" s="25"/>
    </row>
    <row r="3449" spans="8:8" x14ac:dyDescent="0.2">
      <c r="H3449" s="25"/>
    </row>
    <row r="3450" spans="8:8" x14ac:dyDescent="0.2">
      <c r="H3450" s="25"/>
    </row>
    <row r="3451" spans="8:8" x14ac:dyDescent="0.2">
      <c r="H3451" s="25"/>
    </row>
    <row r="3452" spans="8:8" x14ac:dyDescent="0.2">
      <c r="H3452" s="25"/>
    </row>
    <row r="3453" spans="8:8" x14ac:dyDescent="0.2">
      <c r="H3453" s="25"/>
    </row>
    <row r="3454" spans="8:8" x14ac:dyDescent="0.2">
      <c r="H3454" s="25"/>
    </row>
    <row r="3455" spans="8:8" x14ac:dyDescent="0.2">
      <c r="H3455" s="25"/>
    </row>
    <row r="3456" spans="8:8" x14ac:dyDescent="0.2">
      <c r="H3456" s="25"/>
    </row>
    <row r="3457" spans="8:8" x14ac:dyDescent="0.2">
      <c r="H3457" s="25"/>
    </row>
    <row r="3458" spans="8:8" x14ac:dyDescent="0.2">
      <c r="H3458" s="25"/>
    </row>
    <row r="3459" spans="8:8" x14ac:dyDescent="0.2">
      <c r="H3459" s="25"/>
    </row>
    <row r="3460" spans="8:8" x14ac:dyDescent="0.2">
      <c r="H3460" s="25"/>
    </row>
    <row r="3461" spans="8:8" x14ac:dyDescent="0.2">
      <c r="H3461" s="25"/>
    </row>
    <row r="3462" spans="8:8" x14ac:dyDescent="0.2">
      <c r="H3462" s="25"/>
    </row>
    <row r="3463" spans="8:8" x14ac:dyDescent="0.2">
      <c r="H3463" s="25"/>
    </row>
    <row r="3464" spans="8:8" x14ac:dyDescent="0.2">
      <c r="H3464" s="25"/>
    </row>
    <row r="3465" spans="8:8" x14ac:dyDescent="0.2">
      <c r="H3465" s="25"/>
    </row>
    <row r="3466" spans="8:8" x14ac:dyDescent="0.2">
      <c r="H3466" s="25"/>
    </row>
    <row r="3467" spans="8:8" x14ac:dyDescent="0.2">
      <c r="H3467" s="25"/>
    </row>
    <row r="3468" spans="8:8" x14ac:dyDescent="0.2">
      <c r="H3468" s="25"/>
    </row>
    <row r="3469" spans="8:8" x14ac:dyDescent="0.2">
      <c r="H3469" s="25"/>
    </row>
    <row r="3470" spans="8:8" x14ac:dyDescent="0.2">
      <c r="H3470" s="25"/>
    </row>
    <row r="3471" spans="8:8" x14ac:dyDescent="0.2">
      <c r="H3471" s="25"/>
    </row>
    <row r="3472" spans="8:8" x14ac:dyDescent="0.2">
      <c r="H3472" s="25"/>
    </row>
    <row r="3473" spans="8:8" x14ac:dyDescent="0.2">
      <c r="H3473" s="25"/>
    </row>
    <row r="3474" spans="8:8" x14ac:dyDescent="0.2">
      <c r="H3474" s="25"/>
    </row>
    <row r="3475" spans="8:8" x14ac:dyDescent="0.2">
      <c r="H3475" s="25"/>
    </row>
    <row r="3476" spans="8:8" x14ac:dyDescent="0.2">
      <c r="H3476" s="25"/>
    </row>
    <row r="3477" spans="8:8" x14ac:dyDescent="0.2">
      <c r="H3477" s="25"/>
    </row>
    <row r="3478" spans="8:8" x14ac:dyDescent="0.2">
      <c r="H3478" s="25"/>
    </row>
    <row r="3479" spans="8:8" x14ac:dyDescent="0.2">
      <c r="H3479" s="25"/>
    </row>
    <row r="3480" spans="8:8" x14ac:dyDescent="0.2">
      <c r="H3480" s="25"/>
    </row>
    <row r="3481" spans="8:8" x14ac:dyDescent="0.2">
      <c r="H3481" s="25"/>
    </row>
    <row r="3482" spans="8:8" x14ac:dyDescent="0.2">
      <c r="H3482" s="25"/>
    </row>
    <row r="3483" spans="8:8" x14ac:dyDescent="0.2">
      <c r="H3483" s="25"/>
    </row>
    <row r="3484" spans="8:8" x14ac:dyDescent="0.2">
      <c r="H3484" s="25"/>
    </row>
    <row r="3485" spans="8:8" x14ac:dyDescent="0.2">
      <c r="H3485" s="25"/>
    </row>
    <row r="3486" spans="8:8" x14ac:dyDescent="0.2">
      <c r="H3486" s="25"/>
    </row>
    <row r="3487" spans="8:8" x14ac:dyDescent="0.2">
      <c r="H3487" s="25"/>
    </row>
    <row r="3488" spans="8:8" x14ac:dyDescent="0.2">
      <c r="H3488" s="25"/>
    </row>
    <row r="3489" spans="8:8" x14ac:dyDescent="0.2">
      <c r="H3489" s="25"/>
    </row>
    <row r="3490" spans="8:8" x14ac:dyDescent="0.2">
      <c r="H3490" s="25"/>
    </row>
    <row r="3491" spans="8:8" x14ac:dyDescent="0.2">
      <c r="H3491" s="25"/>
    </row>
    <row r="3492" spans="8:8" x14ac:dyDescent="0.2">
      <c r="H3492" s="25"/>
    </row>
    <row r="3493" spans="8:8" x14ac:dyDescent="0.2">
      <c r="H3493" s="25"/>
    </row>
    <row r="3494" spans="8:8" x14ac:dyDescent="0.2">
      <c r="H3494" s="25"/>
    </row>
    <row r="3495" spans="8:8" x14ac:dyDescent="0.2">
      <c r="H3495" s="25"/>
    </row>
    <row r="3496" spans="8:8" x14ac:dyDescent="0.2">
      <c r="H3496" s="25"/>
    </row>
    <row r="3497" spans="8:8" x14ac:dyDescent="0.2">
      <c r="H3497" s="25"/>
    </row>
    <row r="3498" spans="8:8" x14ac:dyDescent="0.2">
      <c r="H3498" s="25"/>
    </row>
    <row r="3499" spans="8:8" x14ac:dyDescent="0.2">
      <c r="H3499" s="25"/>
    </row>
    <row r="3500" spans="8:8" x14ac:dyDescent="0.2">
      <c r="H3500" s="25"/>
    </row>
    <row r="3501" spans="8:8" x14ac:dyDescent="0.2">
      <c r="H3501" s="25"/>
    </row>
    <row r="3502" spans="8:8" x14ac:dyDescent="0.2">
      <c r="H3502" s="25"/>
    </row>
    <row r="3503" spans="8:8" x14ac:dyDescent="0.2">
      <c r="H3503" s="25"/>
    </row>
    <row r="3504" spans="8:8" x14ac:dyDescent="0.2">
      <c r="H3504" s="25"/>
    </row>
    <row r="3505" spans="8:8" x14ac:dyDescent="0.2">
      <c r="H3505" s="25"/>
    </row>
    <row r="3506" spans="8:8" x14ac:dyDescent="0.2">
      <c r="H3506" s="25"/>
    </row>
    <row r="3507" spans="8:8" x14ac:dyDescent="0.2">
      <c r="H3507" s="25"/>
    </row>
    <row r="3508" spans="8:8" x14ac:dyDescent="0.2">
      <c r="H3508" s="25"/>
    </row>
    <row r="3509" spans="8:8" x14ac:dyDescent="0.2">
      <c r="H3509" s="25"/>
    </row>
    <row r="3510" spans="8:8" x14ac:dyDescent="0.2">
      <c r="H3510" s="25"/>
    </row>
    <row r="3511" spans="8:8" x14ac:dyDescent="0.2">
      <c r="H3511" s="25"/>
    </row>
    <row r="3512" spans="8:8" x14ac:dyDescent="0.2">
      <c r="H3512" s="25"/>
    </row>
    <row r="3513" spans="8:8" x14ac:dyDescent="0.2">
      <c r="H3513" s="25"/>
    </row>
    <row r="3514" spans="8:8" x14ac:dyDescent="0.2">
      <c r="H3514" s="25"/>
    </row>
    <row r="3515" spans="8:8" x14ac:dyDescent="0.2">
      <c r="H3515" s="25"/>
    </row>
    <row r="3516" spans="8:8" x14ac:dyDescent="0.2">
      <c r="H3516" s="25"/>
    </row>
    <row r="3517" spans="8:8" x14ac:dyDescent="0.2">
      <c r="H3517" s="25"/>
    </row>
    <row r="3518" spans="8:8" x14ac:dyDescent="0.2">
      <c r="H3518" s="25"/>
    </row>
    <row r="3519" spans="8:8" x14ac:dyDescent="0.2">
      <c r="H3519" s="25"/>
    </row>
    <row r="3520" spans="8:8" x14ac:dyDescent="0.2">
      <c r="H3520" s="25"/>
    </row>
    <row r="3521" spans="8:8" x14ac:dyDescent="0.2">
      <c r="H3521" s="25"/>
    </row>
    <row r="3522" spans="8:8" x14ac:dyDescent="0.2">
      <c r="H3522" s="25"/>
    </row>
    <row r="3523" spans="8:8" x14ac:dyDescent="0.2">
      <c r="H3523" s="25"/>
    </row>
    <row r="3524" spans="8:8" x14ac:dyDescent="0.2">
      <c r="H3524" s="25"/>
    </row>
    <row r="3525" spans="8:8" x14ac:dyDescent="0.2">
      <c r="H3525" s="25"/>
    </row>
    <row r="3526" spans="8:8" x14ac:dyDescent="0.2">
      <c r="H3526" s="25"/>
    </row>
    <row r="3527" spans="8:8" x14ac:dyDescent="0.2">
      <c r="H3527" s="25"/>
    </row>
    <row r="3528" spans="8:8" x14ac:dyDescent="0.2">
      <c r="H3528" s="25"/>
    </row>
    <row r="3529" spans="8:8" x14ac:dyDescent="0.2">
      <c r="H3529" s="25"/>
    </row>
    <row r="3530" spans="8:8" x14ac:dyDescent="0.2">
      <c r="H3530" s="25"/>
    </row>
    <row r="3531" spans="8:8" x14ac:dyDescent="0.2">
      <c r="H3531" s="25"/>
    </row>
    <row r="3532" spans="8:8" x14ac:dyDescent="0.2">
      <c r="H3532" s="25"/>
    </row>
    <row r="3533" spans="8:8" x14ac:dyDescent="0.2">
      <c r="H3533" s="25"/>
    </row>
    <row r="3534" spans="8:8" x14ac:dyDescent="0.2">
      <c r="H3534" s="25"/>
    </row>
    <row r="3535" spans="8:8" x14ac:dyDescent="0.2">
      <c r="H3535" s="25"/>
    </row>
    <row r="3536" spans="8:8" x14ac:dyDescent="0.2">
      <c r="H3536" s="25"/>
    </row>
    <row r="3537" spans="8:8" x14ac:dyDescent="0.2">
      <c r="H3537" s="25"/>
    </row>
    <row r="3538" spans="8:8" x14ac:dyDescent="0.2">
      <c r="H3538" s="25"/>
    </row>
    <row r="3539" spans="8:8" x14ac:dyDescent="0.2">
      <c r="H3539" s="25"/>
    </row>
    <row r="3540" spans="8:8" x14ac:dyDescent="0.2">
      <c r="H3540" s="25"/>
    </row>
    <row r="3541" spans="8:8" x14ac:dyDescent="0.2">
      <c r="H3541" s="25"/>
    </row>
    <row r="3542" spans="8:8" x14ac:dyDescent="0.2">
      <c r="H3542" s="25"/>
    </row>
    <row r="3543" spans="8:8" x14ac:dyDescent="0.2">
      <c r="H3543" s="25"/>
    </row>
    <row r="3544" spans="8:8" x14ac:dyDescent="0.2">
      <c r="H3544" s="25"/>
    </row>
    <row r="3545" spans="8:8" x14ac:dyDescent="0.2">
      <c r="H3545" s="25"/>
    </row>
    <row r="3546" spans="8:8" x14ac:dyDescent="0.2">
      <c r="H3546" s="25"/>
    </row>
    <row r="3547" spans="8:8" x14ac:dyDescent="0.2">
      <c r="H3547" s="25"/>
    </row>
  </sheetData>
  <mergeCells count="25">
    <mergeCell ref="C36:C37"/>
    <mergeCell ref="D36:D37"/>
    <mergeCell ref="E36:F36"/>
    <mergeCell ref="L36:L37"/>
    <mergeCell ref="C31:C32"/>
    <mergeCell ref="D31:D32"/>
    <mergeCell ref="E31:F31"/>
    <mergeCell ref="L31:L32"/>
    <mergeCell ref="C20:C21"/>
    <mergeCell ref="D20:D21"/>
    <mergeCell ref="E20:F20"/>
    <mergeCell ref="L20:L21"/>
    <mergeCell ref="E4:F4"/>
    <mergeCell ref="C4:C5"/>
    <mergeCell ref="D4:D5"/>
    <mergeCell ref="L4:L5"/>
    <mergeCell ref="N3:P3"/>
    <mergeCell ref="P4:P5"/>
    <mergeCell ref="J2:P2"/>
    <mergeCell ref="K56:L56"/>
    <mergeCell ref="J3:L3"/>
    <mergeCell ref="P20:P21"/>
    <mergeCell ref="P31:P32"/>
    <mergeCell ref="P36:P37"/>
    <mergeCell ref="O56:P56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PLA D'INVERSIONS I FINANÇAMENT</vt:lpstr>
      <vt:lpstr>IVA INVERSIÓ I AMORTITZACIÓ</vt:lpstr>
      <vt:lpstr>PRESS.PÈRDUES I GUANYS</vt:lpstr>
      <vt:lpstr>PRÉSTEC</vt:lpstr>
      <vt:lpstr>facturació i cost de compra</vt:lpstr>
      <vt:lpstr>'PLA D''INVERSIONS I FINANÇAMENT'!Área_de_impresión</vt:lpstr>
      <vt:lpstr>'PRESS.PÈRDUES I GUANYS'!Área_de_impresión</vt:lpstr>
      <vt:lpstr>PRÉSTEC!Títulos_a_imprimir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 Financer de Granollers Mercat</dc:title>
  <dc:creator>xlamarca</dc:creator>
  <cp:lastModifiedBy>Núria Baella Garriga</cp:lastModifiedBy>
  <cp:lastPrinted>2008-05-08T09:23:44Z</cp:lastPrinted>
  <dcterms:created xsi:type="dcterms:W3CDTF">1999-07-08T12:15:52Z</dcterms:created>
  <dcterms:modified xsi:type="dcterms:W3CDTF">2022-10-20T10:15:10Z</dcterms:modified>
</cp:coreProperties>
</file>